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Statistikk 2026/"/>
    </mc:Choice>
  </mc:AlternateContent>
  <xr:revisionPtr revIDLastSave="82" documentId="8_{51EA9494-DFD4-40B2-8AEA-C0C56F58B659}" xr6:coauthVersionLast="47" xr6:coauthVersionMax="47" xr10:uidLastSave="{4D8CF3F6-3BEC-4751-AE62-80BF57107301}"/>
  <bookViews>
    <workbookView xWindow="38280" yWindow="-120" windowWidth="38640" windowHeight="21120" tabRatio="792" xr2:uid="{00000000-000D-0000-FFFF-FFFF00000000}"/>
  </bookViews>
  <sheets>
    <sheet name="Forbruksgjeld - mai 2026" sheetId="22" r:id="rId1"/>
    <sheet name="Alder - siste 12 mnd (kilde)" sheetId="15" state="hidden" r:id="rId2"/>
  </sheet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22" l="1"/>
  <c r="M17" i="22"/>
  <c r="L17" i="22"/>
  <c r="K17" i="22"/>
  <c r="J17" i="22"/>
  <c r="I17" i="22"/>
  <c r="H17" i="22"/>
  <c r="G17" i="22"/>
  <c r="F17" i="22"/>
  <c r="E17" i="22"/>
  <c r="D17" i="22"/>
  <c r="C17" i="22"/>
  <c r="B17" i="22"/>
  <c r="Q8" i="22"/>
  <c r="R8" i="22" s="1"/>
  <c r="O19" i="22"/>
  <c r="O8" i="22"/>
  <c r="P8" i="22" s="1"/>
  <c r="O17" i="22" l="1"/>
  <c r="Q21" i="22"/>
  <c r="Q15" i="22"/>
  <c r="Q17" i="22" l="1"/>
  <c r="R17" i="22" s="1"/>
  <c r="Q9" i="22"/>
  <c r="R9" i="22" s="1"/>
  <c r="O9" i="22"/>
  <c r="P9" i="22" s="1"/>
  <c r="R15" i="22"/>
  <c r="R21" i="22"/>
  <c r="Q10" i="22"/>
  <c r="R10" i="22" s="1"/>
  <c r="Q11" i="22"/>
  <c r="R11" i="22" s="1"/>
  <c r="Q13" i="22"/>
  <c r="R13" i="22" s="1"/>
  <c r="Q14" i="22"/>
  <c r="R14" i="22" s="1"/>
  <c r="Q16" i="22"/>
  <c r="R16" i="22" s="1"/>
  <c r="Q18" i="22"/>
  <c r="R18" i="22" s="1"/>
  <c r="Q19" i="22"/>
  <c r="R19" i="22" s="1"/>
  <c r="Q20" i="22"/>
  <c r="R20" i="22" s="1"/>
  <c r="Q23" i="22"/>
  <c r="R23" i="22" s="1"/>
  <c r="Q24" i="22"/>
  <c r="R24" i="22" s="1"/>
  <c r="Q25" i="22"/>
  <c r="R25" i="22" s="1"/>
  <c r="Q26" i="22"/>
  <c r="R26" i="22" s="1"/>
  <c r="P13" i="22"/>
  <c r="O10" i="22"/>
  <c r="P10" i="22" s="1"/>
  <c r="O11" i="22"/>
  <c r="P11" i="22" s="1"/>
  <c r="O13" i="22"/>
  <c r="O14" i="22"/>
  <c r="P14" i="22" s="1"/>
  <c r="O15" i="22"/>
  <c r="P15" i="22" s="1"/>
  <c r="O16" i="22"/>
  <c r="P16" i="22" s="1"/>
  <c r="O18" i="22"/>
  <c r="P18" i="22" s="1"/>
  <c r="P19" i="22"/>
  <c r="O20" i="22"/>
  <c r="P20" i="22" s="1"/>
  <c r="O21" i="22"/>
  <c r="P21" i="22" s="1"/>
  <c r="O23" i="22"/>
  <c r="P23" i="22" s="1"/>
  <c r="O24" i="22"/>
  <c r="P24" i="22" s="1"/>
  <c r="O25" i="22"/>
  <c r="P25" i="22" s="1"/>
  <c r="O26" i="22"/>
  <c r="P26" i="22" s="1"/>
  <c r="P17" i="22" l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<sst xmlns="http://schemas.openxmlformats.org/spreadsheetml/2006/main" count="546" uniqueCount="68">
  <si>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</si>
  <si>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</si>
  <si>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</si>
  <si>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</si>
  <si>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</si>
  <si>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</si>
  <si>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</si>
  <si>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</si>
  <si>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</si>
  <si>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</si>
  <si>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</si>
  <si>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</si>
  <si>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</si>
  <si>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</si>
  <si>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</si>
  <si>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</si>
  <si>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</si>
  <si>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</si>
  <si>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</si>
  <si>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</si>
  <si>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</si>
  <si>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</si>
  <si>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</si>
  <si>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</si>
  <si>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</si>
  <si>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</si>
  <si>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</si>
  <si>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</si>
  <si>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</si>
  <si>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</si>
  <si>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</si>
  <si>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</si>
  <si>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</si>
  <si>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</si>
  <si>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</si>
  <si>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</si>
  <si>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</si>
  <si>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</si>
  <si>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</si>
  <si>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</si>
  <si>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</si>
  <si>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</si>
  <si>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</si>
  <si>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</si>
  <si>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</si>
  <si>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</si>
  <si>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</si>
  <si>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</si>
  <si>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</si>
  <si>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</si>
  <si>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</si>
  <si>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</si>
  <si>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</si>
  <si>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</si>
  <si>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</si>
  <si>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</si>
  <si>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</si>
  <si>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</si>
  <si>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</si>
  <si>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</si>
  <si>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</si>
  <si>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</si>
  <si>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</si>
  <si>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</si>
  <si>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</si>
  <si>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 xml:space="preserve">Tallene under viser status siste dag i måneden. </t>
  </si>
  <si>
    <t>Jan</t>
  </si>
  <si>
    <r>
      <rPr>
        <b/>
        <sz val="11"/>
        <color theme="1"/>
        <rFont val="Calibri"/>
        <family val="2"/>
        <scheme val="minor"/>
      </rPr>
      <t>KPI</t>
    </r>
    <r>
      <rPr>
        <sz val="11"/>
        <color theme="1"/>
        <rFont val="Calibri"/>
        <family val="2"/>
        <scheme val="minor"/>
      </rPr>
      <t>: Konsumprisindeksen - publiseres av SSB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</si>
</sst>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24" fillId="0" borderId="1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0" fontId="14" fillId="0" borderId="0" xfId="0" applyFont="1"/>
    <xf numFmtId="164" fontId="0" fillId="0" borderId="10" xfId="0" applyNumberFormat="1" applyBorder="1"/>
    <xf numFmtId="0" fontId="0" fillId="0" borderId="0" xfId="42" applyNumberFormat="1" applyFont="1" applyBorder="1"/>
    <xf numFmtId="0" fontId="25" fillId="0" borderId="0" xfId="42" applyNumberFormat="1" applyFont="1" applyBorder="1"/>
    <xf numFmtId="165" fontId="0" fillId="37" borderId="10" xfId="42" applyNumberFormat="1" applyFont="1" applyFill="1" applyBorder="1"/>
    <xf numFmtId="164" fontId="26" fillId="0" borderId="10" xfId="0" applyNumberFormat="1" applyFont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2025 - mai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2026'!$A$9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2026'!$B$7:$N$7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2026'!$B$9:$N$9</c:f>
              <c:numCache>
                <c:formatCode>0.0</c:formatCode>
                <c:ptCount val="13"/>
                <c:pt idx="0">
                  <c:v>96</c:v>
                </c:pt>
                <c:pt idx="1">
                  <c:v>95.9</c:v>
                </c:pt>
                <c:pt idx="2">
                  <c:v>96.5</c:v>
                </c:pt>
                <c:pt idx="3">
                  <c:v>96.6</c:v>
                </c:pt>
                <c:pt idx="4">
                  <c:v>97.4</c:v>
                </c:pt>
                <c:pt idx="5" formatCode="General">
                  <c:v>97.7</c:v>
                </c:pt>
                <c:pt idx="6" formatCode="General">
                  <c:v>97.8</c:v>
                </c:pt>
                <c:pt idx="7" formatCode="General">
                  <c:v>98.6</c:v>
                </c:pt>
                <c:pt idx="8" formatCode="General">
                  <c:v>99.2</c:v>
                </c:pt>
                <c:pt idx="9" formatCode="General">
                  <c:v>100.5</c:v>
                </c:pt>
                <c:pt idx="10">
                  <c:v>95.3</c:v>
                </c:pt>
                <c:pt idx="11">
                  <c:v>95.2</c:v>
                </c:pt>
                <c:pt idx="12">
                  <c:v>96.6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mai 2026'!$B$7:$N$7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2026'!$B$7:$N$7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01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2025 - mai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2026'!$A$15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2026'!$B$7:$N$7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2026'!$B$15:$N$15</c:f>
              <c:numCache>
                <c:formatCode>0.0</c:formatCode>
                <c:ptCount val="13"/>
                <c:pt idx="0">
                  <c:v>41.3</c:v>
                </c:pt>
                <c:pt idx="1">
                  <c:v>40.6</c:v>
                </c:pt>
                <c:pt idx="2">
                  <c:v>40.200000000000003</c:v>
                </c:pt>
                <c:pt idx="3">
                  <c:v>40.5</c:v>
                </c:pt>
                <c:pt idx="4">
                  <c:v>41.5</c:v>
                </c:pt>
                <c:pt idx="5" formatCode="General">
                  <c:v>41.6</c:v>
                </c:pt>
                <c:pt idx="6" formatCode="General">
                  <c:v>41.3</c:v>
                </c:pt>
                <c:pt idx="7">
                  <c:v>42</c:v>
                </c:pt>
                <c:pt idx="8">
                  <c:v>41.7</c:v>
                </c:pt>
                <c:pt idx="9">
                  <c:v>41.7</c:v>
                </c:pt>
                <c:pt idx="10">
                  <c:v>42.2</c:v>
                </c:pt>
                <c:pt idx="11">
                  <c:v>42.3</c:v>
                </c:pt>
                <c:pt idx="12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mai 2026'!$B$7:$N$7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2026'!$B$7:$N$7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2026'!$B$7:$N$7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mai 2025 - mai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2026'!$A$8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2026'!$B$7:$N$7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2026'!$B$8:$N$8</c:f>
              <c:numCache>
                <c:formatCode>General</c:formatCode>
                <c:ptCount val="13"/>
                <c:pt idx="0">
                  <c:v>174.3</c:v>
                </c:pt>
                <c:pt idx="1">
                  <c:v>171.7</c:v>
                </c:pt>
                <c:pt idx="2">
                  <c:v>173.9</c:v>
                </c:pt>
                <c:pt idx="3">
                  <c:v>174.1</c:v>
                </c:pt>
                <c:pt idx="4">
                  <c:v>175.4</c:v>
                </c:pt>
                <c:pt idx="5">
                  <c:v>175.5</c:v>
                </c:pt>
                <c:pt idx="6">
                  <c:v>177.2</c:v>
                </c:pt>
                <c:pt idx="7">
                  <c:v>177.3</c:v>
                </c:pt>
                <c:pt idx="8">
                  <c:v>176.3</c:v>
                </c:pt>
                <c:pt idx="9">
                  <c:v>176.3</c:v>
                </c:pt>
                <c:pt idx="10">
                  <c:v>174.1</c:v>
                </c:pt>
                <c:pt idx="11" formatCode="0.0">
                  <c:v>174</c:v>
                </c:pt>
                <c:pt idx="12" formatCode="0.0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2025 - mai 2026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2026'!$A$16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2026'!$B$7:$N$7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2026'!$B$16:$N$16</c:f>
              <c:numCache>
                <c:formatCode>General</c:formatCode>
                <c:ptCount val="13"/>
                <c:pt idx="0">
                  <c:v>36.1</c:v>
                </c:pt>
                <c:pt idx="1">
                  <c:v>34.4</c:v>
                </c:pt>
                <c:pt idx="2">
                  <c:v>36.4</c:v>
                </c:pt>
                <c:pt idx="3">
                  <c:v>36.200000000000003</c:v>
                </c:pt>
                <c:pt idx="4">
                  <c:v>35.6</c:v>
                </c:pt>
                <c:pt idx="5">
                  <c:v>35.299999999999997</c:v>
                </c:pt>
                <c:pt idx="6">
                  <c:v>37.299999999999997</c:v>
                </c:pt>
                <c:pt idx="7">
                  <c:v>36</c:v>
                </c:pt>
                <c:pt idx="8" formatCode="0.0">
                  <c:v>34.700000000000003</c:v>
                </c:pt>
                <c:pt idx="9" formatCode="0.0">
                  <c:v>33.5</c:v>
                </c:pt>
                <c:pt idx="10" formatCode="0.0">
                  <c:v>35.9</c:v>
                </c:pt>
                <c:pt idx="11" formatCode="0.0">
                  <c:v>35.9</c:v>
                </c:pt>
                <c:pt idx="12" formatCode="0.0">
                  <c:v>37.5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2026'!$B$7:$N$7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8"/>
          <c:min val="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2025 - mai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54762785966E-2"/>
          <c:y val="0.19197313426921081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mai 2026'!$A$17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2026'!$B$7:$N$7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2026'!$B$17:$N$17</c:f>
              <c:numCache>
                <c:formatCode>0.0</c:formatCode>
                <c:ptCount val="13"/>
                <c:pt idx="0">
                  <c:v>137.30000000000001</c:v>
                </c:pt>
                <c:pt idx="1">
                  <c:v>136.5</c:v>
                </c:pt>
                <c:pt idx="2">
                  <c:v>136.69999999999999</c:v>
                </c:pt>
                <c:pt idx="3">
                  <c:v>137.1</c:v>
                </c:pt>
                <c:pt idx="4">
                  <c:v>138.9</c:v>
                </c:pt>
                <c:pt idx="5">
                  <c:v>139.30000000000001</c:v>
                </c:pt>
                <c:pt idx="6">
                  <c:v>139.1</c:v>
                </c:pt>
                <c:pt idx="7">
                  <c:v>140.6</c:v>
                </c:pt>
                <c:pt idx="8">
                  <c:v>140.9</c:v>
                </c:pt>
                <c:pt idx="9">
                  <c:v>142.19999999999999</c:v>
                </c:pt>
                <c:pt idx="10">
                  <c:v>137.5</c:v>
                </c:pt>
                <c:pt idx="11">
                  <c:v>137.5</c:v>
                </c:pt>
                <c:pt idx="12">
                  <c:v>138.19999999999999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mai 2026'!$A$15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mai 2026'!$B$7:$N$7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mai 2026'!$B$15:$F$15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41.3</c:v>
                      </c:pt>
                      <c:pt idx="1">
                        <c:v>40.6</c:v>
                      </c:pt>
                      <c:pt idx="2">
                        <c:v>40.200000000000003</c:v>
                      </c:pt>
                      <c:pt idx="3">
                        <c:v>40.5</c:v>
                      </c:pt>
                      <c:pt idx="4">
                        <c:v>41.5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2026'!$B$7:$N$7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2026'!$B$7:$N$7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2026'!$B$7:$N$7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3"/>
          <c:min val="13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575394</xdr:colOff>
      <xdr:row>28</xdr:row>
      <xdr:rowOff>143862</xdr:rowOff>
    </xdr:from>
    <xdr:to>
      <xdr:col>28</xdr:col>
      <xdr:colOff>0</xdr:colOff>
      <xdr:row>52</xdr:row>
      <xdr:rowOff>116159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638872</xdr:colOff>
      <xdr:row>53</xdr:row>
      <xdr:rowOff>127773</xdr:rowOff>
    </xdr:from>
    <xdr:to>
      <xdr:col>29</xdr:col>
      <xdr:colOff>440893</xdr:colOff>
      <xdr:row>81</xdr:row>
      <xdr:rowOff>104542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F85273CC-788C-1DCA-6D2D-650AAF9E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598018" y="9989633"/>
          <a:ext cx="9059857" cy="518067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7"/>
  <sheetViews>
    <sheetView showGridLines="0" tabSelected="1" topLeftCell="C4" zoomScaleNormal="100" workbookViewId="0">
      <selection activeCell="W20" sqref="W20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1" t="s">
        <v>65</v>
      </c>
    </row>
    <row r="6" spans="1:21" x14ac:dyDescent="0.25">
      <c r="A6" s="19"/>
      <c r="B6" s="25">
        <v>2025</v>
      </c>
      <c r="J6" s="25">
        <v>2026</v>
      </c>
    </row>
    <row r="7" spans="1:21" x14ac:dyDescent="0.25">
      <c r="B7" s="8" t="s">
        <v>53</v>
      </c>
      <c r="C7" s="8" t="s">
        <v>63</v>
      </c>
      <c r="D7" s="8" t="s">
        <v>64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8" t="s">
        <v>66</v>
      </c>
      <c r="K7" s="8" t="s">
        <v>52</v>
      </c>
      <c r="L7" s="8" t="s">
        <v>61</v>
      </c>
      <c r="M7" s="8" t="s">
        <v>62</v>
      </c>
      <c r="N7" s="8" t="s">
        <v>53</v>
      </c>
      <c r="O7" s="9" t="s">
        <v>23</v>
      </c>
      <c r="P7" s="9" t="s">
        <v>24</v>
      </c>
      <c r="Q7" s="10" t="s">
        <v>25</v>
      </c>
      <c r="R7" s="11" t="s">
        <v>26</v>
      </c>
      <c r="U7" s="26"/>
    </row>
    <row r="8" spans="1:21" ht="15.75" x14ac:dyDescent="0.25">
      <c r="A8" s="3" t="s">
        <v>27</v>
      </c>
      <c r="B8" s="22">
        <v>174.3</v>
      </c>
      <c r="C8" s="22">
        <v>171.7</v>
      </c>
      <c r="D8" s="22">
        <v>173.9</v>
      </c>
      <c r="E8" s="22">
        <v>174.1</v>
      </c>
      <c r="F8" s="22">
        <v>175.4</v>
      </c>
      <c r="G8" s="4">
        <v>175.5</v>
      </c>
      <c r="H8" s="4">
        <v>177.2</v>
      </c>
      <c r="I8" s="22">
        <v>177.3</v>
      </c>
      <c r="J8" s="22">
        <v>176.3</v>
      </c>
      <c r="K8" s="22">
        <v>176.3</v>
      </c>
      <c r="L8" s="22">
        <v>174.1</v>
      </c>
      <c r="M8" s="38">
        <v>174</v>
      </c>
      <c r="N8" s="21">
        <v>176.3</v>
      </c>
      <c r="O8" s="21">
        <f>N8-M8</f>
        <v>2.3000000000000114</v>
      </c>
      <c r="P8" s="32">
        <f>O8/M8</f>
        <v>1.3218390804597767E-2</v>
      </c>
      <c r="Q8" s="21">
        <f>N8-B8</f>
        <v>2</v>
      </c>
      <c r="R8" s="32">
        <f>Q8/B8</f>
        <v>1.1474469305794606E-2</v>
      </c>
      <c r="S8" s="26"/>
      <c r="T8" s="30"/>
      <c r="U8" s="33"/>
    </row>
    <row r="9" spans="1:21" x14ac:dyDescent="0.25">
      <c r="A9" s="4" t="s">
        <v>28</v>
      </c>
      <c r="B9" s="21">
        <v>96</v>
      </c>
      <c r="C9" s="21">
        <v>95.9</v>
      </c>
      <c r="D9" s="21">
        <v>96.5</v>
      </c>
      <c r="E9" s="21">
        <v>96.6</v>
      </c>
      <c r="F9" s="21">
        <v>97.4</v>
      </c>
      <c r="G9" s="4">
        <v>97.7</v>
      </c>
      <c r="H9" s="4">
        <v>97.8</v>
      </c>
      <c r="I9" s="4">
        <v>98.6</v>
      </c>
      <c r="J9" s="22">
        <v>99.2</v>
      </c>
      <c r="K9" s="22">
        <v>100.5</v>
      </c>
      <c r="L9" s="21">
        <v>95.3</v>
      </c>
      <c r="M9" s="21">
        <v>95.2</v>
      </c>
      <c r="N9" s="21">
        <v>96.6</v>
      </c>
      <c r="O9" s="21">
        <f>N9-M9</f>
        <v>1.3999999999999915</v>
      </c>
      <c r="P9" s="32">
        <f>O9/M9</f>
        <v>1.4705882352941086E-2</v>
      </c>
      <c r="Q9" s="21">
        <f>N9-B9</f>
        <v>0.59999999999999432</v>
      </c>
      <c r="R9" s="32">
        <f>Q9/B9</f>
        <v>6.2499999999999405E-3</v>
      </c>
      <c r="S9" s="26"/>
      <c r="T9" s="36"/>
    </row>
    <row r="10" spans="1:21" x14ac:dyDescent="0.25">
      <c r="A10" s="4" t="s">
        <v>29</v>
      </c>
      <c r="B10" s="22">
        <v>77.400000000000006</v>
      </c>
      <c r="C10" s="21">
        <v>74.900000000000006</v>
      </c>
      <c r="D10" s="21">
        <v>76.599999999999994</v>
      </c>
      <c r="E10" s="21">
        <v>76.7</v>
      </c>
      <c r="F10" s="21">
        <v>77.099999999999994</v>
      </c>
      <c r="G10" s="4">
        <v>77</v>
      </c>
      <c r="H10" s="34">
        <v>78.599999999999994</v>
      </c>
      <c r="I10" s="34">
        <v>77.900000000000006</v>
      </c>
      <c r="J10" s="21">
        <v>76.3</v>
      </c>
      <c r="K10" s="21">
        <v>75.2</v>
      </c>
      <c r="L10" s="21">
        <v>78.099999999999994</v>
      </c>
      <c r="M10" s="21">
        <v>78.099999999999994</v>
      </c>
      <c r="N10" s="21">
        <v>79.099999999999994</v>
      </c>
      <c r="O10" s="21">
        <f t="shared" ref="O10:O26" si="0">N10-M10</f>
        <v>1</v>
      </c>
      <c r="P10" s="32">
        <f t="shared" ref="P10:P26" si="1">O10/M10</f>
        <v>1.2804097311139566E-2</v>
      </c>
      <c r="Q10" s="21">
        <f t="shared" ref="Q10:Q26" si="2">N10-B10</f>
        <v>1.6999999999999886</v>
      </c>
      <c r="R10" s="32">
        <f t="shared" ref="R10:R26" si="3">Q10/B10</f>
        <v>2.1963824289405538E-2</v>
      </c>
      <c r="S10" s="26"/>
      <c r="T10" s="35"/>
    </row>
    <row r="11" spans="1:21" x14ac:dyDescent="0.25">
      <c r="A11" s="4" t="s">
        <v>30</v>
      </c>
      <c r="B11" s="21">
        <v>0.9</v>
      </c>
      <c r="C11" s="21">
        <v>0.9</v>
      </c>
      <c r="D11" s="21">
        <v>0.8</v>
      </c>
      <c r="E11" s="21">
        <v>0.8</v>
      </c>
      <c r="F11" s="21">
        <v>0.9</v>
      </c>
      <c r="G11" s="4">
        <v>0.8</v>
      </c>
      <c r="H11" s="4">
        <v>0.8</v>
      </c>
      <c r="I11" s="4">
        <v>0.7</v>
      </c>
      <c r="J11" s="22">
        <v>0.7</v>
      </c>
      <c r="K11" s="22">
        <v>0.7</v>
      </c>
      <c r="L11" s="22">
        <v>0.7</v>
      </c>
      <c r="M11" s="22">
        <v>0.7</v>
      </c>
      <c r="N11" s="22">
        <v>0.7</v>
      </c>
      <c r="O11" s="21">
        <f t="shared" si="0"/>
        <v>0</v>
      </c>
      <c r="P11" s="32">
        <f t="shared" si="1"/>
        <v>0</v>
      </c>
      <c r="Q11" s="21">
        <f t="shared" si="2"/>
        <v>-0.20000000000000007</v>
      </c>
      <c r="R11" s="32">
        <f t="shared" si="3"/>
        <v>-0.22222222222222229</v>
      </c>
      <c r="S11" s="26"/>
      <c r="T11" s="35"/>
    </row>
    <row r="12" spans="1:21" x14ac:dyDescent="0.25">
      <c r="A12" s="1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6"/>
      <c r="T12" s="35"/>
    </row>
    <row r="13" spans="1:21" x14ac:dyDescent="0.25">
      <c r="A13" s="3" t="s">
        <v>31</v>
      </c>
      <c r="B13" s="22">
        <v>260.60000000000002</v>
      </c>
      <c r="C13" s="22">
        <v>265.5</v>
      </c>
      <c r="D13" s="22">
        <v>269.5</v>
      </c>
      <c r="E13" s="22">
        <v>271.5</v>
      </c>
      <c r="F13" s="22">
        <v>274</v>
      </c>
      <c r="G13" s="21">
        <v>275.89999999999998</v>
      </c>
      <c r="H13" s="4">
        <v>280.2</v>
      </c>
      <c r="I13" s="4">
        <v>282.8</v>
      </c>
      <c r="J13" s="22">
        <v>281.89999999999998</v>
      </c>
      <c r="K13" s="21">
        <v>282.2</v>
      </c>
      <c r="L13" s="21">
        <v>283.2</v>
      </c>
      <c r="M13" s="21">
        <v>283.7</v>
      </c>
      <c r="N13" s="21">
        <v>283.89999999999998</v>
      </c>
      <c r="O13" s="21">
        <f t="shared" si="0"/>
        <v>0.19999999999998863</v>
      </c>
      <c r="P13" s="32">
        <f t="shared" si="1"/>
        <v>7.0497003877331211E-4</v>
      </c>
      <c r="Q13" s="21">
        <f t="shared" si="2"/>
        <v>23.299999999999955</v>
      </c>
      <c r="R13" s="32">
        <f t="shared" si="3"/>
        <v>8.9409056024558523E-2</v>
      </c>
      <c r="S13" s="26"/>
      <c r="T13" s="35"/>
    </row>
    <row r="14" spans="1:21" x14ac:dyDescent="0.25">
      <c r="A14" s="4" t="s">
        <v>32</v>
      </c>
      <c r="B14" s="22">
        <v>77.400000000000006</v>
      </c>
      <c r="C14" s="21">
        <v>74.900000000000006</v>
      </c>
      <c r="D14" s="21">
        <v>76.599999999999994</v>
      </c>
      <c r="E14" s="21">
        <v>76.7</v>
      </c>
      <c r="F14" s="21">
        <v>77.099999999999994</v>
      </c>
      <c r="G14" s="4">
        <v>77</v>
      </c>
      <c r="H14" s="34">
        <v>78.599999999999994</v>
      </c>
      <c r="I14" s="34">
        <v>77.900000000000006</v>
      </c>
      <c r="J14" s="21">
        <v>76.3</v>
      </c>
      <c r="K14" s="21">
        <v>75.2</v>
      </c>
      <c r="L14" s="21">
        <v>78.099999999999994</v>
      </c>
      <c r="M14" s="21">
        <v>78.099999999999994</v>
      </c>
      <c r="N14" s="21">
        <v>79.099999999999994</v>
      </c>
      <c r="O14" s="21">
        <f t="shared" si="0"/>
        <v>1</v>
      </c>
      <c r="P14" s="32">
        <f t="shared" si="1"/>
        <v>1.2804097311139566E-2</v>
      </c>
      <c r="Q14" s="21">
        <f t="shared" si="2"/>
        <v>1.6999999999999886</v>
      </c>
      <c r="R14" s="32">
        <f t="shared" si="3"/>
        <v>2.1963824289405538E-2</v>
      </c>
      <c r="S14" s="26"/>
      <c r="T14" s="35"/>
    </row>
    <row r="15" spans="1:21" x14ac:dyDescent="0.25">
      <c r="A15" s="4" t="s">
        <v>33</v>
      </c>
      <c r="B15" s="21">
        <v>41.3</v>
      </c>
      <c r="C15" s="21">
        <v>40.6</v>
      </c>
      <c r="D15" s="21">
        <v>40.200000000000003</v>
      </c>
      <c r="E15" s="21">
        <v>40.5</v>
      </c>
      <c r="F15" s="21">
        <v>41.5</v>
      </c>
      <c r="G15" s="4">
        <v>41.6</v>
      </c>
      <c r="H15" s="4">
        <v>41.3</v>
      </c>
      <c r="I15" s="34">
        <v>42</v>
      </c>
      <c r="J15" s="21">
        <v>41.7</v>
      </c>
      <c r="K15" s="21">
        <v>41.7</v>
      </c>
      <c r="L15" s="21">
        <v>42.2</v>
      </c>
      <c r="M15" s="21">
        <v>42.3</v>
      </c>
      <c r="N15" s="21">
        <v>41.6</v>
      </c>
      <c r="O15" s="21">
        <f t="shared" si="0"/>
        <v>-0.69999999999999574</v>
      </c>
      <c r="P15" s="32">
        <f t="shared" si="1"/>
        <v>-1.6548463356973894E-2</v>
      </c>
      <c r="Q15" s="21">
        <f>N15-B15</f>
        <v>0.30000000000000426</v>
      </c>
      <c r="R15" s="32">
        <f t="shared" si="3"/>
        <v>7.2639225181599099E-3</v>
      </c>
      <c r="S15" s="26"/>
      <c r="T15" s="35"/>
    </row>
    <row r="16" spans="1:21" x14ac:dyDescent="0.25">
      <c r="A16" s="4" t="s">
        <v>34</v>
      </c>
      <c r="B16" s="22">
        <v>36.1</v>
      </c>
      <c r="C16" s="22">
        <v>34.4</v>
      </c>
      <c r="D16" s="22">
        <v>36.4</v>
      </c>
      <c r="E16" s="22">
        <v>36.200000000000003</v>
      </c>
      <c r="F16" s="22">
        <v>35.6</v>
      </c>
      <c r="G16" s="4">
        <v>35.299999999999997</v>
      </c>
      <c r="H16" s="4">
        <v>37.299999999999997</v>
      </c>
      <c r="I16" s="4">
        <v>36</v>
      </c>
      <c r="J16" s="21">
        <v>34.700000000000003</v>
      </c>
      <c r="K16" s="21">
        <v>33.5</v>
      </c>
      <c r="L16" s="21">
        <v>35.9</v>
      </c>
      <c r="M16" s="21">
        <v>35.9</v>
      </c>
      <c r="N16" s="21">
        <v>37.5</v>
      </c>
      <c r="O16" s="21">
        <f t="shared" si="0"/>
        <v>1.6000000000000014</v>
      </c>
      <c r="P16" s="32">
        <f t="shared" si="1"/>
        <v>4.4568245125348231E-2</v>
      </c>
      <c r="Q16" s="21">
        <f t="shared" si="2"/>
        <v>1.3999999999999986</v>
      </c>
      <c r="R16" s="32">
        <f>Q16/B16</f>
        <v>3.8781163434903003E-2</v>
      </c>
      <c r="S16" s="26"/>
      <c r="T16" s="35"/>
    </row>
    <row r="17" spans="1:21" x14ac:dyDescent="0.25">
      <c r="A17" s="12" t="s">
        <v>57</v>
      </c>
      <c r="B17" s="23">
        <f t="shared" ref="B17:N17" si="4">B9+B15</f>
        <v>137.30000000000001</v>
      </c>
      <c r="C17" s="23">
        <f t="shared" si="4"/>
        <v>136.5</v>
      </c>
      <c r="D17" s="23">
        <f t="shared" si="4"/>
        <v>136.69999999999999</v>
      </c>
      <c r="E17" s="23">
        <f t="shared" si="4"/>
        <v>137.1</v>
      </c>
      <c r="F17" s="23">
        <f t="shared" si="4"/>
        <v>138.9</v>
      </c>
      <c r="G17" s="23">
        <f t="shared" si="4"/>
        <v>139.30000000000001</v>
      </c>
      <c r="H17" s="23">
        <f t="shared" si="4"/>
        <v>139.1</v>
      </c>
      <c r="I17" s="23">
        <f t="shared" si="4"/>
        <v>140.6</v>
      </c>
      <c r="J17" s="23">
        <f t="shared" si="4"/>
        <v>140.9</v>
      </c>
      <c r="K17" s="23">
        <f t="shared" si="4"/>
        <v>142.19999999999999</v>
      </c>
      <c r="L17" s="23">
        <f t="shared" si="4"/>
        <v>137.5</v>
      </c>
      <c r="M17" s="23">
        <f t="shared" si="4"/>
        <v>137.5</v>
      </c>
      <c r="N17" s="23">
        <f>N9+N15</f>
        <v>138.19999999999999</v>
      </c>
      <c r="O17" s="23">
        <f>N17-M17</f>
        <v>0.69999999999998863</v>
      </c>
      <c r="P17" s="37">
        <f t="shared" si="1"/>
        <v>5.090909090909008E-3</v>
      </c>
      <c r="Q17" s="23">
        <f t="shared" si="2"/>
        <v>0.89999999999997726</v>
      </c>
      <c r="R17" s="37">
        <f t="shared" si="3"/>
        <v>6.5549890750180419E-3</v>
      </c>
      <c r="S17" s="26"/>
      <c r="T17" s="35"/>
      <c r="U17" s="26"/>
    </row>
    <row r="18" spans="1:21" x14ac:dyDescent="0.25">
      <c r="A18" s="3" t="s">
        <v>35</v>
      </c>
      <c r="B18" s="24">
        <v>3432764</v>
      </c>
      <c r="C18" s="24">
        <v>3443972</v>
      </c>
      <c r="D18" s="24">
        <v>3454459</v>
      </c>
      <c r="E18" s="24">
        <v>3463320</v>
      </c>
      <c r="F18" s="24">
        <v>3472523</v>
      </c>
      <c r="G18" s="24">
        <v>3480151</v>
      </c>
      <c r="H18" s="24">
        <v>3492084</v>
      </c>
      <c r="I18" s="24">
        <v>3497229</v>
      </c>
      <c r="J18" s="24">
        <v>3471820</v>
      </c>
      <c r="K18" s="24">
        <v>3478614</v>
      </c>
      <c r="L18" s="24">
        <v>3486655</v>
      </c>
      <c r="M18" s="24">
        <v>3492489</v>
      </c>
      <c r="N18" s="24">
        <v>3496968</v>
      </c>
      <c r="O18" s="24">
        <f t="shared" si="0"/>
        <v>4479</v>
      </c>
      <c r="P18" s="32">
        <f t="shared" si="1"/>
        <v>1.2824664587347304E-3</v>
      </c>
      <c r="Q18" s="24">
        <f t="shared" si="2"/>
        <v>64204</v>
      </c>
      <c r="R18" s="32">
        <f t="shared" si="3"/>
        <v>1.8703295653298625E-2</v>
      </c>
      <c r="S18" s="29"/>
      <c r="T18" s="35"/>
    </row>
    <row r="19" spans="1:21" x14ac:dyDescent="0.25">
      <c r="A19" s="4" t="s">
        <v>36</v>
      </c>
      <c r="B19" s="27">
        <v>3351096</v>
      </c>
      <c r="C19" s="27">
        <v>3364041</v>
      </c>
      <c r="D19" s="27">
        <v>3375522</v>
      </c>
      <c r="E19" s="27">
        <v>3385007</v>
      </c>
      <c r="F19" s="27">
        <v>3393593</v>
      </c>
      <c r="G19" s="24">
        <v>3401963</v>
      </c>
      <c r="H19" s="24">
        <v>3414425</v>
      </c>
      <c r="I19" s="24">
        <v>3422068</v>
      </c>
      <c r="J19" s="24">
        <v>3396791</v>
      </c>
      <c r="K19" s="24">
        <v>3403581</v>
      </c>
      <c r="L19" s="24">
        <v>3411740</v>
      </c>
      <c r="M19" s="24">
        <v>3418091</v>
      </c>
      <c r="N19" s="24">
        <v>3422444</v>
      </c>
      <c r="O19" s="24">
        <f>N19-M19</f>
        <v>4353</v>
      </c>
      <c r="P19" s="32">
        <f t="shared" si="1"/>
        <v>1.2735178788393872E-3</v>
      </c>
      <c r="Q19" s="24">
        <f t="shared" si="2"/>
        <v>71348</v>
      </c>
      <c r="R19" s="32">
        <f t="shared" si="3"/>
        <v>2.1290944813278999E-2</v>
      </c>
      <c r="S19" s="29"/>
      <c r="T19" s="35"/>
    </row>
    <row r="20" spans="1:21" x14ac:dyDescent="0.25">
      <c r="A20" s="4" t="s">
        <v>37</v>
      </c>
      <c r="B20" s="24">
        <v>505035</v>
      </c>
      <c r="C20" s="24">
        <v>500518</v>
      </c>
      <c r="D20" s="24">
        <v>498999</v>
      </c>
      <c r="E20" s="24">
        <v>501002</v>
      </c>
      <c r="F20" s="24">
        <v>518551</v>
      </c>
      <c r="G20" s="24">
        <v>521128</v>
      </c>
      <c r="H20" s="24">
        <v>533609</v>
      </c>
      <c r="I20" s="24">
        <v>533803</v>
      </c>
      <c r="J20" s="24">
        <v>529403</v>
      </c>
      <c r="K20" s="24">
        <v>528596</v>
      </c>
      <c r="L20" s="24">
        <v>527895</v>
      </c>
      <c r="M20" s="24">
        <v>526568</v>
      </c>
      <c r="N20" s="24">
        <v>529448</v>
      </c>
      <c r="O20" s="24">
        <f t="shared" si="0"/>
        <v>2880</v>
      </c>
      <c r="P20" s="32">
        <f t="shared" si="1"/>
        <v>5.4693790735479558E-3</v>
      </c>
      <c r="Q20" s="24">
        <f t="shared" si="2"/>
        <v>24413</v>
      </c>
      <c r="R20" s="32">
        <f t="shared" si="3"/>
        <v>4.8339224014177236E-2</v>
      </c>
      <c r="S20" s="29"/>
      <c r="T20" s="35"/>
    </row>
    <row r="21" spans="1:21" x14ac:dyDescent="0.25">
      <c r="A21" s="4" t="s">
        <v>38</v>
      </c>
      <c r="B21" s="24">
        <v>72762</v>
      </c>
      <c r="C21" s="24">
        <v>71512</v>
      </c>
      <c r="D21" s="24">
        <v>67360</v>
      </c>
      <c r="E21" s="24">
        <v>68284</v>
      </c>
      <c r="F21" s="24">
        <v>68124</v>
      </c>
      <c r="G21" s="24">
        <v>66051</v>
      </c>
      <c r="H21" s="24">
        <v>64927</v>
      </c>
      <c r="I21" s="24">
        <v>61599</v>
      </c>
      <c r="J21" s="24">
        <v>59746</v>
      </c>
      <c r="K21" s="24">
        <v>57970</v>
      </c>
      <c r="L21" s="24">
        <v>57373</v>
      </c>
      <c r="M21" s="24">
        <v>57661</v>
      </c>
      <c r="N21" s="24">
        <v>56794</v>
      </c>
      <c r="O21" s="24">
        <f t="shared" si="0"/>
        <v>-867</v>
      </c>
      <c r="P21" s="32">
        <f>O21/M21</f>
        <v>-1.5036159622621876E-2</v>
      </c>
      <c r="Q21" s="24">
        <f>N21-B21</f>
        <v>-15968</v>
      </c>
      <c r="R21" s="32">
        <f t="shared" si="3"/>
        <v>-0.21945521013715952</v>
      </c>
      <c r="S21" s="29"/>
      <c r="T21" s="35"/>
    </row>
    <row r="22" spans="1:21" x14ac:dyDescent="0.25">
      <c r="A22" s="1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9"/>
      <c r="T22" s="35"/>
    </row>
    <row r="23" spans="1:21" x14ac:dyDescent="0.25">
      <c r="A23" s="3" t="s">
        <v>39</v>
      </c>
      <c r="B23" s="24">
        <v>8020894</v>
      </c>
      <c r="C23" s="24">
        <v>8047932</v>
      </c>
      <c r="D23" s="24">
        <v>8082617</v>
      </c>
      <c r="E23" s="24">
        <v>8104868</v>
      </c>
      <c r="F23" s="24">
        <v>8175867</v>
      </c>
      <c r="G23" s="24">
        <v>8199832</v>
      </c>
      <c r="H23" s="24">
        <v>8286931</v>
      </c>
      <c r="I23" s="24">
        <v>8316066</v>
      </c>
      <c r="J23" s="24">
        <v>8243223</v>
      </c>
      <c r="K23" s="24">
        <v>8268576</v>
      </c>
      <c r="L23" s="24">
        <v>8287084</v>
      </c>
      <c r="M23" s="24">
        <v>8304331</v>
      </c>
      <c r="N23" s="24">
        <v>8306796</v>
      </c>
      <c r="O23" s="24">
        <f t="shared" si="0"/>
        <v>2465</v>
      </c>
      <c r="P23" s="32">
        <f t="shared" si="1"/>
        <v>2.9683306216960766E-4</v>
      </c>
      <c r="Q23" s="24">
        <f t="shared" si="2"/>
        <v>285902</v>
      </c>
      <c r="R23" s="32">
        <f t="shared" si="3"/>
        <v>3.5644655072115401E-2</v>
      </c>
      <c r="S23" s="29"/>
      <c r="T23" s="35"/>
    </row>
    <row r="24" spans="1:21" x14ac:dyDescent="0.25">
      <c r="A24" s="4" t="s">
        <v>40</v>
      </c>
      <c r="B24" s="24">
        <v>7030129</v>
      </c>
      <c r="C24" s="24">
        <v>7071448</v>
      </c>
      <c r="D24" s="24">
        <v>7110149</v>
      </c>
      <c r="E24" s="24">
        <v>7128311</v>
      </c>
      <c r="F24" s="24">
        <v>7150028</v>
      </c>
      <c r="G24" s="24">
        <v>7173012</v>
      </c>
      <c r="H24" s="24">
        <v>7240528</v>
      </c>
      <c r="I24" s="24">
        <v>7269052</v>
      </c>
      <c r="J24" s="24">
        <v>7208100</v>
      </c>
      <c r="K24" s="24">
        <v>7235629</v>
      </c>
      <c r="L24" s="24">
        <v>7257096</v>
      </c>
      <c r="M24" s="24">
        <v>7278646</v>
      </c>
      <c r="N24" s="24">
        <v>7271132</v>
      </c>
      <c r="O24" s="24">
        <f t="shared" si="0"/>
        <v>-7514</v>
      </c>
      <c r="P24" s="32">
        <f t="shared" si="1"/>
        <v>-1.0323348600824933E-3</v>
      </c>
      <c r="Q24" s="24">
        <f t="shared" si="2"/>
        <v>241003</v>
      </c>
      <c r="R24" s="32">
        <f t="shared" si="3"/>
        <v>3.4281447751527742E-2</v>
      </c>
      <c r="S24" s="29"/>
      <c r="T24" s="35"/>
    </row>
    <row r="25" spans="1:21" x14ac:dyDescent="0.25">
      <c r="A25" s="4" t="s">
        <v>41</v>
      </c>
      <c r="B25" s="24">
        <v>914895</v>
      </c>
      <c r="C25" s="24">
        <v>901935</v>
      </c>
      <c r="D25" s="24">
        <v>902337</v>
      </c>
      <c r="E25" s="24">
        <v>905379</v>
      </c>
      <c r="F25" s="24">
        <v>954814</v>
      </c>
      <c r="G25" s="24">
        <v>958097</v>
      </c>
      <c r="H25" s="24">
        <v>978698</v>
      </c>
      <c r="I25" s="24">
        <v>982922</v>
      </c>
      <c r="J25" s="24">
        <v>972916</v>
      </c>
      <c r="K25" s="24">
        <v>972696</v>
      </c>
      <c r="L25" s="24">
        <v>970331</v>
      </c>
      <c r="M25" s="24">
        <v>965753</v>
      </c>
      <c r="N25" s="24">
        <v>976583</v>
      </c>
      <c r="O25" s="24">
        <f t="shared" si="0"/>
        <v>10830</v>
      </c>
      <c r="P25" s="32">
        <f t="shared" si="1"/>
        <v>1.1214047484191093E-2</v>
      </c>
      <c r="Q25" s="24">
        <f t="shared" si="2"/>
        <v>61688</v>
      </c>
      <c r="R25" s="32">
        <f t="shared" si="3"/>
        <v>6.7426316681149207E-2</v>
      </c>
      <c r="S25" s="29"/>
      <c r="T25" s="35"/>
    </row>
    <row r="26" spans="1:21" x14ac:dyDescent="0.25">
      <c r="A26" s="4" t="s">
        <v>42</v>
      </c>
      <c r="B26" s="24">
        <v>75870</v>
      </c>
      <c r="C26" s="24">
        <v>74549</v>
      </c>
      <c r="D26" s="24">
        <v>70131</v>
      </c>
      <c r="E26" s="24">
        <v>71178</v>
      </c>
      <c r="F26" s="24">
        <v>71025</v>
      </c>
      <c r="G26" s="24">
        <v>68723</v>
      </c>
      <c r="H26" s="24">
        <v>67705</v>
      </c>
      <c r="I26" s="24">
        <v>64092</v>
      </c>
      <c r="J26" s="24">
        <v>62207</v>
      </c>
      <c r="K26" s="24">
        <v>60251</v>
      </c>
      <c r="L26" s="24">
        <v>59657</v>
      </c>
      <c r="M26" s="24">
        <v>59932</v>
      </c>
      <c r="N26" s="24">
        <v>59081</v>
      </c>
      <c r="O26" s="24">
        <f t="shared" si="0"/>
        <v>-851</v>
      </c>
      <c r="P26" s="32">
        <f t="shared" si="1"/>
        <v>-1.4199426016151638E-2</v>
      </c>
      <c r="Q26" s="24">
        <f t="shared" si="2"/>
        <v>-16789</v>
      </c>
      <c r="R26" s="32">
        <f t="shared" si="3"/>
        <v>-0.22128641096612628</v>
      </c>
      <c r="S26" s="29"/>
      <c r="T26" s="35"/>
    </row>
    <row r="27" spans="1:21" x14ac:dyDescent="0.25">
      <c r="B27" s="28"/>
      <c r="C27" s="29"/>
      <c r="D27" s="29"/>
      <c r="E27" s="29"/>
      <c r="F27" s="29"/>
      <c r="G27" s="29"/>
      <c r="H27" s="29"/>
      <c r="I27" s="29"/>
      <c r="J27" s="28"/>
      <c r="K27" s="29"/>
      <c r="L27" s="29"/>
      <c r="M27" s="29"/>
      <c r="N27" s="29"/>
      <c r="O27" s="29"/>
      <c r="P27" s="30"/>
      <c r="Q27" s="29"/>
      <c r="R27" s="30"/>
    </row>
    <row r="28" spans="1:21" x14ac:dyDescent="0.25">
      <c r="O28" s="29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  <row r="97" spans="1:1" x14ac:dyDescent="0.25">
      <c r="A97" t="s">
        <v>67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95a8dc906e09a23f09c1565a63b1e5d3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aecc35af4cd3c303a7dcd4860766887d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254b67f-d608-4d90-bdc3-296a28d4a1b3"/>
    <ds:schemaRef ds:uri="a25de2ce-5261-4e77-8354-5e9f9ed4da6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848FDD0-D036-4F3C-A6BC-9ABDE585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mai 2026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2026-06-01T08:07:44Z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