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56" documentId="8_{5254D582-E77F-42A3-9ACB-B1B589472244}" xr6:coauthVersionLast="47" xr6:coauthVersionMax="47" xr10:uidLastSave="{4C5A86B7-F971-4EC5-A433-51E4D520CCED}"/>
  <bookViews>
    <workbookView xWindow="38280" yWindow="-1005" windowWidth="38640" windowHeight="21120" tabRatio="792" xr2:uid="{00000000-000D-0000-FFFF-FFFF00000000}"/>
  </bookViews>
  <sheets>
    <sheet name="Forbruksgjeld - desember 2025" sheetId="22" r:id="rId1"/>
    <sheet name="Alder - siste 12 mnd (kilde)" sheetId="1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8" i="22" l="1"/>
  <c r="Q8" i="22"/>
  <c r="L17" i="22"/>
  <c r="M17" i="22"/>
  <c r="N17" i="22"/>
  <c r="O16" i="22"/>
  <c r="O17" i="22"/>
  <c r="R9" i="22"/>
  <c r="Q9" i="22"/>
  <c r="O15" i="22" l="1"/>
  <c r="P15" i="22"/>
  <c r="O8" i="22"/>
  <c r="P8" i="22" s="1"/>
  <c r="Q10" i="22" l="1"/>
  <c r="R10" i="22" s="1"/>
  <c r="Q11" i="22"/>
  <c r="R11" i="22" s="1"/>
  <c r="Q13" i="22"/>
  <c r="R13" i="22" s="1"/>
  <c r="Q14" i="22"/>
  <c r="R14" i="22" s="1"/>
  <c r="Q15" i="22"/>
  <c r="R15" i="22" s="1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P9" i="22"/>
  <c r="O9" i="22"/>
  <c r="O10" i="22"/>
  <c r="P10" i="22" s="1"/>
  <c r="O11" i="22"/>
  <c r="P11" i="22" s="1"/>
  <c r="O13" i="22"/>
  <c r="P13" i="22" s="1"/>
  <c r="O14" i="22"/>
  <c r="P14" i="22" s="1"/>
  <c r="P16" i="22"/>
  <c r="P17" i="22"/>
  <c r="O18" i="22"/>
  <c r="P18" i="22" s="1"/>
  <c r="O19" i="22"/>
  <c r="P19" i="22" s="1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K17" i="22" l="1"/>
  <c r="H17" i="22" l="1"/>
  <c r="E17" i="22"/>
  <c r="C17" i="22" l="1"/>
  <c r="I17" i="22"/>
  <c r="J17" i="22" l="1"/>
  <c r="G17" i="22" l="1"/>
  <c r="D17" i="22" l="1"/>
  <c r="B17" i="22" l="1"/>
  <c r="Q17" i="22" s="1"/>
  <c r="R17" i="22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<sst xmlns="http://schemas.openxmlformats.org/spreadsheetml/2006/main" count="545" uniqueCount="67">
  <si>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</si>
  <si>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</si>
  <si>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</si>
  <si>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</si>
  <si>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</si>
  <si>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</si>
  <si>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</si>
  <si>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</si>
  <si>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</si>
  <si>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</si>
  <si>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</si>
  <si>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</si>
  <si>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</si>
  <si>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</si>
  <si>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</si>
  <si>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</si>
  <si>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</si>
  <si>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</si>
  <si>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</si>
  <si>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</si>
  <si>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</si>
  <si>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</si>
  <si>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</si>
  <si>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</si>
  <si>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</si>
  <si>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</si>
  <si>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</si>
  <si>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</si>
  <si>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</si>
  <si>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</si>
  <si>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</si>
  <si>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</si>
  <si>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</si>
  <si>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</si>
  <si>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</si>
  <si>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</si>
  <si>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</si>
  <si>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</si>
  <si>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</si>
  <si>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</si>
  <si>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</si>
  <si>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</si>
  <si>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</si>
  <si>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</si>
  <si>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</si>
  <si>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</si>
  <si>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</si>
  <si>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</si>
  <si>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</si>
  <si>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</si>
  <si>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</si>
  <si>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</si>
  <si>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</si>
  <si>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</si>
  <si>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</si>
  <si>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</si>
  <si>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</si>
  <si>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</si>
  <si>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</si>
  <si>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</si>
  <si>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</si>
  <si>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</si>
  <si>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</si>
  <si>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</si>
  <si>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</si>
  <si>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>jan</t>
  </si>
  <si>
    <t xml:space="preserve">Tallene under viser status siste dag i måneden.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</si>
</sst>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14" fontId="16" fillId="34" borderId="1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16" fontId="25" fillId="0" borderId="0" xfId="0" applyNumberFormat="1" applyFont="1"/>
    <xf numFmtId="165" fontId="25" fillId="0" borderId="0" xfId="42" applyNumberFormat="1" applyFont="1" applyBorder="1"/>
    <xf numFmtId="0" fontId="14" fillId="0" borderId="0" xfId="0" applyFont="1"/>
    <xf numFmtId="3" fontId="24" fillId="36" borderId="10" xfId="0" applyNumberFormat="1" applyFont="1" applyFill="1" applyBorder="1" applyAlignment="1">
      <alignment horizontal="right"/>
    </xf>
    <xf numFmtId="164" fontId="0" fillId="0" borderId="10" xfId="0" applyNumberFormat="1" applyBorder="1"/>
    <xf numFmtId="0" fontId="26" fillId="0" borderId="0" xfId="0" applyFon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desember 2024 - desember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2025'!$A$9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2025'!$B$7:$N$7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2025'!$B$9:$N$9</c:f>
              <c:numCache>
                <c:formatCode>General</c:formatCode>
                <c:ptCount val="13"/>
                <c:pt idx="0" formatCode="0.0">
                  <c:v>94.2</c:v>
                </c:pt>
                <c:pt idx="1">
                  <c:v>94.2</c:v>
                </c:pt>
                <c:pt idx="2">
                  <c:v>95.9</c:v>
                </c:pt>
                <c:pt idx="3">
                  <c:v>96.1</c:v>
                </c:pt>
                <c:pt idx="4" formatCode="0.0">
                  <c:v>96</c:v>
                </c:pt>
                <c:pt idx="5" formatCode="0.0">
                  <c:v>96</c:v>
                </c:pt>
                <c:pt idx="6" formatCode="0.0">
                  <c:v>95.9</c:v>
                </c:pt>
                <c:pt idx="7" formatCode="0.0">
                  <c:v>96.5</c:v>
                </c:pt>
                <c:pt idx="8" formatCode="0.0">
                  <c:v>96.6</c:v>
                </c:pt>
                <c:pt idx="9">
                  <c:v>97.4</c:v>
                </c:pt>
                <c:pt idx="10">
                  <c:v>97.7</c:v>
                </c:pt>
                <c:pt idx="11">
                  <c:v>97.8</c:v>
                </c:pt>
                <c:pt idx="12">
                  <c:v>98.6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99"/>
          <c:min val="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desember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desem</a:t>
            </a:r>
            <a:r>
              <a:rPr lang="en-US" baseline="0"/>
              <a:t>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2025'!$A$15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2025'!$B$7:$N$7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2025'!$B$15:$N$15</c:f>
              <c:numCache>
                <c:formatCode>0.0</c:formatCode>
                <c:ptCount val="13"/>
                <c:pt idx="0" formatCode="General">
                  <c:v>44.4</c:v>
                </c:pt>
                <c:pt idx="1">
                  <c:v>44.5</c:v>
                </c:pt>
                <c:pt idx="2">
                  <c:v>43.1</c:v>
                </c:pt>
                <c:pt idx="3">
                  <c:v>42.7</c:v>
                </c:pt>
                <c:pt idx="4">
                  <c:v>42.2</c:v>
                </c:pt>
                <c:pt idx="5">
                  <c:v>41.3</c:v>
                </c:pt>
                <c:pt idx="6">
                  <c:v>40.6</c:v>
                </c:pt>
                <c:pt idx="7">
                  <c:v>40.200000000000003</c:v>
                </c:pt>
                <c:pt idx="8">
                  <c:v>40.5</c:v>
                </c:pt>
                <c:pt idx="9" formatCode="General">
                  <c:v>41.5</c:v>
                </c:pt>
                <c:pt idx="10" formatCode="General">
                  <c:v>41.6</c:v>
                </c:pt>
                <c:pt idx="11" formatCode="General">
                  <c:v>41.3</c:v>
                </c:pt>
                <c:pt idx="12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desember 2024 - desember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2025'!$A$8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2025'!$B$7:$N$7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2025'!$B$8:$N$8</c:f>
              <c:numCache>
                <c:formatCode>General</c:formatCode>
                <c:ptCount val="13"/>
                <c:pt idx="0" formatCode="0.0">
                  <c:v>173.3</c:v>
                </c:pt>
                <c:pt idx="1">
                  <c:v>171.7</c:v>
                </c:pt>
                <c:pt idx="2">
                  <c:v>171.5</c:v>
                </c:pt>
                <c:pt idx="3">
                  <c:v>172.8</c:v>
                </c:pt>
                <c:pt idx="4">
                  <c:v>173.1</c:v>
                </c:pt>
                <c:pt idx="5">
                  <c:v>174.3</c:v>
                </c:pt>
                <c:pt idx="6">
                  <c:v>171.7</c:v>
                </c:pt>
                <c:pt idx="7">
                  <c:v>173.9</c:v>
                </c:pt>
                <c:pt idx="8">
                  <c:v>174.1</c:v>
                </c:pt>
                <c:pt idx="9">
                  <c:v>175.4</c:v>
                </c:pt>
                <c:pt idx="10">
                  <c:v>175.5</c:v>
                </c:pt>
                <c:pt idx="11">
                  <c:v>177.2</c:v>
                </c:pt>
                <c:pt idx="12">
                  <c:v>177.3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baseline="0"/>
              <a:t>desember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desember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2025'!$A$16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2025'!$B$7:$N$7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2025'!$B$16:$N$16</c:f>
              <c:numCache>
                <c:formatCode>General</c:formatCode>
                <c:ptCount val="13"/>
                <c:pt idx="0" formatCode="0.0">
                  <c:v>33.799999999999997</c:v>
                </c:pt>
                <c:pt idx="1">
                  <c:v>32.200000000000003</c:v>
                </c:pt>
                <c:pt idx="2">
                  <c:v>31.6</c:v>
                </c:pt>
                <c:pt idx="3">
                  <c:v>33.1</c:v>
                </c:pt>
                <c:pt idx="4">
                  <c:v>33.9</c:v>
                </c:pt>
                <c:pt idx="5">
                  <c:v>36.1</c:v>
                </c:pt>
                <c:pt idx="6">
                  <c:v>34.4</c:v>
                </c:pt>
                <c:pt idx="7">
                  <c:v>36.4</c:v>
                </c:pt>
                <c:pt idx="8">
                  <c:v>36.200000000000003</c:v>
                </c:pt>
                <c:pt idx="9">
                  <c:v>35.6</c:v>
                </c:pt>
                <c:pt idx="10">
                  <c:v>35.299999999999997</c:v>
                </c:pt>
                <c:pt idx="11">
                  <c:v>37.299999999999997</c:v>
                </c:pt>
                <c:pt idx="12" formatCode="0.0">
                  <c:v>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2025'!$B$7:$N$7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desember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2024 - </a:t>
            </a:r>
            <a:r>
              <a:rPr lang="en-US" baseline="0"/>
              <a:t>desember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desember 2025'!$A$17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2025'!$B$7:$N$7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2025'!$B$17:$N$17</c:f>
              <c:numCache>
                <c:formatCode>0.0</c:formatCode>
                <c:ptCount val="13"/>
                <c:pt idx="0">
                  <c:v>138.6</c:v>
                </c:pt>
                <c:pt idx="1">
                  <c:v>138.69999999999999</c:v>
                </c:pt>
                <c:pt idx="2">
                  <c:v>139</c:v>
                </c:pt>
                <c:pt idx="3">
                  <c:v>138.80000000000001</c:v>
                </c:pt>
                <c:pt idx="4">
                  <c:v>138.19999999999999</c:v>
                </c:pt>
                <c:pt idx="5">
                  <c:v>137.30000000000001</c:v>
                </c:pt>
                <c:pt idx="6">
                  <c:v>136.5</c:v>
                </c:pt>
                <c:pt idx="7">
                  <c:v>136.69999999999999</c:v>
                </c:pt>
                <c:pt idx="8">
                  <c:v>137.1</c:v>
                </c:pt>
                <c:pt idx="9">
                  <c:v>138.9</c:v>
                </c:pt>
                <c:pt idx="10">
                  <c:v>139.30000000000001</c:v>
                </c:pt>
                <c:pt idx="11">
                  <c:v>139.1</c:v>
                </c:pt>
                <c:pt idx="12">
                  <c:v>140.6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desember 2025'!$A$15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desember 2025'!$B$15:$I$15</c15:sqref>
                        </c15:formulaRef>
                      </c:ext>
                    </c:extLst>
                    <c:numCache>
                      <c:formatCode>0.0</c:formatCode>
                      <c:ptCount val="8"/>
                      <c:pt idx="0" formatCode="General">
                        <c:v>44.4</c:v>
                      </c:pt>
                      <c:pt idx="1">
                        <c:v>44.5</c:v>
                      </c:pt>
                      <c:pt idx="2">
                        <c:v>43.1</c:v>
                      </c:pt>
                      <c:pt idx="3">
                        <c:v>42.7</c:v>
                      </c:pt>
                      <c:pt idx="4">
                        <c:v>42.2</c:v>
                      </c:pt>
                      <c:pt idx="5">
                        <c:v>41.3</c:v>
                      </c:pt>
                      <c:pt idx="6">
                        <c:v>40.6</c:v>
                      </c:pt>
                      <c:pt idx="7">
                        <c:v>40.200000000000003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2025'!$B$7:$N$7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1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20643</xdr:colOff>
      <xdr:row>28</xdr:row>
      <xdr:rowOff>164797</xdr:rowOff>
    </xdr:from>
    <xdr:to>
      <xdr:col>27</xdr:col>
      <xdr:colOff>684943</xdr:colOff>
      <xdr:row>52</xdr:row>
      <xdr:rowOff>139131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5"/>
  <sheetViews>
    <sheetView showGridLines="0" tabSelected="1" zoomScale="91" zoomScaleNormal="91" workbookViewId="0">
      <selection activeCell="V19" sqref="V19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2" t="s">
        <v>66</v>
      </c>
    </row>
    <row r="6" spans="1:21" ht="18.75" x14ac:dyDescent="0.3">
      <c r="A6" s="19"/>
      <c r="B6" s="25">
        <v>2024</v>
      </c>
      <c r="C6" s="25">
        <v>2025</v>
      </c>
      <c r="M6" s="40"/>
      <c r="N6" s="35"/>
    </row>
    <row r="7" spans="1:21" x14ac:dyDescent="0.25">
      <c r="B7" s="8" t="s">
        <v>51</v>
      </c>
      <c r="C7" s="28" t="s">
        <v>65</v>
      </c>
      <c r="D7" s="8" t="s">
        <v>52</v>
      </c>
      <c r="E7" s="8" t="s">
        <v>61</v>
      </c>
      <c r="F7" s="8" t="s">
        <v>62</v>
      </c>
      <c r="G7" s="8" t="s">
        <v>53</v>
      </c>
      <c r="H7" s="8" t="s">
        <v>63</v>
      </c>
      <c r="I7" s="8" t="s">
        <v>64</v>
      </c>
      <c r="J7" s="8" t="s">
        <v>47</v>
      </c>
      <c r="K7" s="8" t="s">
        <v>48</v>
      </c>
      <c r="L7" s="8" t="s">
        <v>49</v>
      </c>
      <c r="M7" s="8" t="s">
        <v>50</v>
      </c>
      <c r="N7" s="8" t="s">
        <v>51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x14ac:dyDescent="0.25">
      <c r="A8" s="3" t="s">
        <v>27</v>
      </c>
      <c r="B8" s="21">
        <v>173.3</v>
      </c>
      <c r="C8" s="22">
        <v>171.7</v>
      </c>
      <c r="D8" s="22">
        <v>171.5</v>
      </c>
      <c r="E8" s="22">
        <v>172.8</v>
      </c>
      <c r="F8" s="22">
        <v>173.1</v>
      </c>
      <c r="G8" s="22">
        <v>174.3</v>
      </c>
      <c r="H8" s="22">
        <v>171.7</v>
      </c>
      <c r="I8" s="22">
        <v>173.9</v>
      </c>
      <c r="J8" s="22">
        <v>174.1</v>
      </c>
      <c r="K8" s="4">
        <v>175.4</v>
      </c>
      <c r="L8" s="4">
        <v>175.5</v>
      </c>
      <c r="M8" s="22">
        <v>177.2</v>
      </c>
      <c r="N8" s="22">
        <v>177.3</v>
      </c>
      <c r="O8" s="21">
        <f>N8-M8</f>
        <v>0.10000000000002274</v>
      </c>
      <c r="P8" s="33">
        <f>O8/M8</f>
        <v>5.6433408577890936E-4</v>
      </c>
      <c r="Q8" s="21">
        <f>N8-B8</f>
        <v>4</v>
      </c>
      <c r="R8" s="33">
        <f>Q8/B8</f>
        <v>2.3081361800346218E-2</v>
      </c>
      <c r="S8" s="26"/>
      <c r="T8" s="31"/>
      <c r="U8" s="37"/>
    </row>
    <row r="9" spans="1:21" x14ac:dyDescent="0.25">
      <c r="A9" s="4" t="s">
        <v>28</v>
      </c>
      <c r="B9" s="21">
        <v>94.2</v>
      </c>
      <c r="C9" s="22">
        <v>94.2</v>
      </c>
      <c r="D9" s="22">
        <v>95.9</v>
      </c>
      <c r="E9" s="22">
        <v>96.1</v>
      </c>
      <c r="F9" s="21">
        <v>96</v>
      </c>
      <c r="G9" s="21">
        <v>96</v>
      </c>
      <c r="H9" s="21">
        <v>95.9</v>
      </c>
      <c r="I9" s="21">
        <v>96.5</v>
      </c>
      <c r="J9" s="21">
        <v>96.6</v>
      </c>
      <c r="K9" s="4">
        <v>97.4</v>
      </c>
      <c r="L9" s="4">
        <v>97.7</v>
      </c>
      <c r="M9" s="4">
        <v>97.8</v>
      </c>
      <c r="N9" s="22">
        <v>98.6</v>
      </c>
      <c r="O9" s="21">
        <f t="shared" ref="O9:O26" si="0">N9-M9</f>
        <v>0.79999999999999716</v>
      </c>
      <c r="P9" s="33">
        <f t="shared" ref="P9:P26" si="1">O9/M9</f>
        <v>8.1799591002044703E-3</v>
      </c>
      <c r="Q9" s="21">
        <f>N9-B9</f>
        <v>4.3999999999999915</v>
      </c>
      <c r="R9" s="33">
        <f>Q9/B9</f>
        <v>4.6709129511677189E-2</v>
      </c>
      <c r="S9" s="26"/>
      <c r="T9" s="36"/>
    </row>
    <row r="10" spans="1:21" x14ac:dyDescent="0.25">
      <c r="A10" s="4" t="s">
        <v>29</v>
      </c>
      <c r="B10" s="21">
        <v>78.2</v>
      </c>
      <c r="C10" s="22">
        <v>76.7</v>
      </c>
      <c r="D10" s="22">
        <v>74.7</v>
      </c>
      <c r="E10" s="22">
        <v>75.8</v>
      </c>
      <c r="F10" s="22">
        <v>76.099999999999994</v>
      </c>
      <c r="G10" s="21">
        <v>77.400000000000006</v>
      </c>
      <c r="H10" s="21">
        <v>74.900000000000006</v>
      </c>
      <c r="I10" s="21">
        <v>76.599999999999994</v>
      </c>
      <c r="J10" s="21">
        <v>76.7</v>
      </c>
      <c r="K10" s="4">
        <v>77.099999999999994</v>
      </c>
      <c r="L10" s="39">
        <v>77</v>
      </c>
      <c r="M10" s="39">
        <v>78.599999999999994</v>
      </c>
      <c r="N10" s="21">
        <v>77.900000000000006</v>
      </c>
      <c r="O10" s="21">
        <f t="shared" si="0"/>
        <v>-0.69999999999998863</v>
      </c>
      <c r="P10" s="33">
        <f t="shared" si="1"/>
        <v>-8.9058524173026548E-3</v>
      </c>
      <c r="Q10" s="21">
        <f t="shared" ref="Q10:Q26" si="2">N10-B10</f>
        <v>-0.29999999999999716</v>
      </c>
      <c r="R10" s="33">
        <f t="shared" ref="R10:R26" si="3">Q10/B10</f>
        <v>-3.8363171355498358E-3</v>
      </c>
      <c r="S10" s="26"/>
      <c r="T10" s="31"/>
    </row>
    <row r="11" spans="1:21" x14ac:dyDescent="0.25">
      <c r="A11" s="4" t="s">
        <v>30</v>
      </c>
      <c r="B11" s="21">
        <v>0.9</v>
      </c>
      <c r="C11" s="21">
        <v>0.9</v>
      </c>
      <c r="D11" s="21">
        <v>0.9</v>
      </c>
      <c r="E11" s="21">
        <v>0.9</v>
      </c>
      <c r="F11" s="21">
        <v>0.9</v>
      </c>
      <c r="G11" s="21">
        <v>0.9</v>
      </c>
      <c r="H11" s="21">
        <v>0.9</v>
      </c>
      <c r="I11" s="21">
        <v>0.8</v>
      </c>
      <c r="J11" s="21">
        <v>0.8</v>
      </c>
      <c r="K11" s="4">
        <v>0.9</v>
      </c>
      <c r="L11" s="4">
        <v>0.8</v>
      </c>
      <c r="M11" s="4">
        <v>0.8</v>
      </c>
      <c r="N11" s="22">
        <v>0.7</v>
      </c>
      <c r="O11" s="21">
        <f t="shared" si="0"/>
        <v>-0.10000000000000009</v>
      </c>
      <c r="P11" s="33">
        <f t="shared" si="1"/>
        <v>-0.12500000000000011</v>
      </c>
      <c r="Q11" s="21">
        <f t="shared" si="2"/>
        <v>-0.20000000000000007</v>
      </c>
      <c r="R11" s="33">
        <f t="shared" si="3"/>
        <v>-0.22222222222222229</v>
      </c>
      <c r="S11" s="26"/>
      <c r="T11" s="31"/>
    </row>
    <row r="12" spans="1:21" x14ac:dyDescent="0.25">
      <c r="A12" s="12"/>
      <c r="B12" s="23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3"/>
      <c r="P12" s="34"/>
      <c r="Q12" s="23"/>
      <c r="R12" s="34"/>
      <c r="S12" s="26"/>
      <c r="T12" s="31"/>
    </row>
    <row r="13" spans="1:21" x14ac:dyDescent="0.25">
      <c r="A13" s="3" t="s">
        <v>31</v>
      </c>
      <c r="B13" s="22">
        <v>251.4</v>
      </c>
      <c r="C13" s="22">
        <v>252.5</v>
      </c>
      <c r="D13" s="22">
        <v>251.7</v>
      </c>
      <c r="E13" s="22">
        <v>253.1</v>
      </c>
      <c r="F13" s="22">
        <v>256.8</v>
      </c>
      <c r="G13" s="22">
        <v>260.60000000000002</v>
      </c>
      <c r="H13" s="22">
        <v>265.5</v>
      </c>
      <c r="I13" s="22">
        <v>269.5</v>
      </c>
      <c r="J13" s="22">
        <v>271.5</v>
      </c>
      <c r="K13" s="21">
        <v>274</v>
      </c>
      <c r="L13" s="4">
        <v>275.89999999999998</v>
      </c>
      <c r="M13" s="4">
        <v>280.2</v>
      </c>
      <c r="N13" s="22">
        <v>282.8</v>
      </c>
      <c r="O13" s="21">
        <f t="shared" si="0"/>
        <v>2.6000000000000227</v>
      </c>
      <c r="P13" s="33">
        <f t="shared" si="1"/>
        <v>9.2790863668808805E-3</v>
      </c>
      <c r="Q13" s="21">
        <f t="shared" si="2"/>
        <v>31.400000000000006</v>
      </c>
      <c r="R13" s="33">
        <f t="shared" si="3"/>
        <v>0.12490055688146383</v>
      </c>
      <c r="S13" s="26"/>
      <c r="T13" s="31"/>
    </row>
    <row r="14" spans="1:21" x14ac:dyDescent="0.25">
      <c r="A14" s="4" t="s">
        <v>32</v>
      </c>
      <c r="B14" s="22">
        <v>78.2</v>
      </c>
      <c r="C14" s="22">
        <v>76.7</v>
      </c>
      <c r="D14" s="22">
        <v>74.7</v>
      </c>
      <c r="E14" s="22">
        <v>75.8</v>
      </c>
      <c r="F14" s="22">
        <v>76.099999999999994</v>
      </c>
      <c r="G14" s="21">
        <v>77.400000000000006</v>
      </c>
      <c r="H14" s="21">
        <v>74.900000000000006</v>
      </c>
      <c r="I14" s="21">
        <v>76.599999999999994</v>
      </c>
      <c r="J14" s="21">
        <v>76.7</v>
      </c>
      <c r="K14" s="4">
        <v>77.099999999999994</v>
      </c>
      <c r="L14" s="39">
        <v>77</v>
      </c>
      <c r="M14" s="39">
        <v>78.599999999999994</v>
      </c>
      <c r="N14" s="21">
        <v>77.900000000000006</v>
      </c>
      <c r="O14" s="21">
        <f t="shared" si="0"/>
        <v>-0.69999999999998863</v>
      </c>
      <c r="P14" s="33">
        <f t="shared" si="1"/>
        <v>-8.9058524173026548E-3</v>
      </c>
      <c r="Q14" s="21">
        <f t="shared" si="2"/>
        <v>-0.29999999999999716</v>
      </c>
      <c r="R14" s="33">
        <f t="shared" si="3"/>
        <v>-3.8363171355498358E-3</v>
      </c>
      <c r="S14" s="26"/>
      <c r="T14" s="31"/>
    </row>
    <row r="15" spans="1:21" x14ac:dyDescent="0.25">
      <c r="A15" s="4" t="s">
        <v>33</v>
      </c>
      <c r="B15" s="22">
        <v>44.4</v>
      </c>
      <c r="C15" s="21">
        <v>44.5</v>
      </c>
      <c r="D15" s="21">
        <v>43.1</v>
      </c>
      <c r="E15" s="21">
        <v>42.7</v>
      </c>
      <c r="F15" s="21">
        <v>42.2</v>
      </c>
      <c r="G15" s="21">
        <v>41.3</v>
      </c>
      <c r="H15" s="21">
        <v>40.6</v>
      </c>
      <c r="I15" s="21">
        <v>40.200000000000003</v>
      </c>
      <c r="J15" s="21">
        <v>40.5</v>
      </c>
      <c r="K15" s="4">
        <v>41.5</v>
      </c>
      <c r="L15" s="4">
        <v>41.6</v>
      </c>
      <c r="M15" s="4">
        <v>41.3</v>
      </c>
      <c r="N15" s="21">
        <v>42</v>
      </c>
      <c r="O15" s="21">
        <f>N15-M15</f>
        <v>0.70000000000000284</v>
      </c>
      <c r="P15" s="33">
        <f>O15/M15</f>
        <v>1.6949152542372951E-2</v>
      </c>
      <c r="Q15" s="21">
        <f t="shared" si="2"/>
        <v>-2.3999999999999986</v>
      </c>
      <c r="R15" s="33">
        <f t="shared" si="3"/>
        <v>-5.4054054054054022E-2</v>
      </c>
      <c r="S15" s="26"/>
      <c r="T15" s="31"/>
    </row>
    <row r="16" spans="1:21" x14ac:dyDescent="0.25">
      <c r="A16" s="4" t="s">
        <v>34</v>
      </c>
      <c r="B16" s="21">
        <v>33.799999999999997</v>
      </c>
      <c r="C16" s="22">
        <v>32.200000000000003</v>
      </c>
      <c r="D16" s="22">
        <v>31.6</v>
      </c>
      <c r="E16" s="22">
        <v>33.1</v>
      </c>
      <c r="F16" s="22">
        <v>33.9</v>
      </c>
      <c r="G16" s="22">
        <v>36.1</v>
      </c>
      <c r="H16" s="22">
        <v>34.4</v>
      </c>
      <c r="I16" s="22">
        <v>36.4</v>
      </c>
      <c r="J16" s="22">
        <v>36.200000000000003</v>
      </c>
      <c r="K16" s="4">
        <v>35.6</v>
      </c>
      <c r="L16" s="4">
        <v>35.299999999999997</v>
      </c>
      <c r="M16" s="4">
        <v>37.299999999999997</v>
      </c>
      <c r="N16" s="21">
        <v>36</v>
      </c>
      <c r="O16" s="21">
        <f>N16-M16</f>
        <v>-1.2999999999999972</v>
      </c>
      <c r="P16" s="33">
        <f t="shared" si="1"/>
        <v>-3.4852546916890007E-2</v>
      </c>
      <c r="Q16" s="21">
        <f t="shared" si="2"/>
        <v>2.2000000000000028</v>
      </c>
      <c r="R16" s="33">
        <f t="shared" si="3"/>
        <v>6.5088757396449801E-2</v>
      </c>
      <c r="S16" s="26"/>
      <c r="T16" s="31"/>
    </row>
    <row r="17" spans="1:21" x14ac:dyDescent="0.25">
      <c r="A17" s="12" t="s">
        <v>57</v>
      </c>
      <c r="B17" s="23">
        <f t="shared" ref="B17:E17" si="4">B9+B15</f>
        <v>138.6</v>
      </c>
      <c r="C17" s="23">
        <f t="shared" si="4"/>
        <v>138.69999999999999</v>
      </c>
      <c r="D17" s="23">
        <f t="shared" si="4"/>
        <v>139</v>
      </c>
      <c r="E17" s="23">
        <f t="shared" si="4"/>
        <v>138.80000000000001</v>
      </c>
      <c r="F17" s="23">
        <v>138.19999999999999</v>
      </c>
      <c r="G17" s="23">
        <f t="shared" ref="G17:K17" si="5">G9+G15</f>
        <v>137.30000000000001</v>
      </c>
      <c r="H17" s="23">
        <f t="shared" si="5"/>
        <v>136.5</v>
      </c>
      <c r="I17" s="23">
        <f t="shared" si="5"/>
        <v>136.69999999999999</v>
      </c>
      <c r="J17" s="23">
        <f t="shared" si="5"/>
        <v>137.1</v>
      </c>
      <c r="K17" s="23">
        <f t="shared" si="5"/>
        <v>138.9</v>
      </c>
      <c r="L17" s="23">
        <f>L9+L15</f>
        <v>139.30000000000001</v>
      </c>
      <c r="M17" s="23">
        <f>M9+M15</f>
        <v>139.1</v>
      </c>
      <c r="N17" s="23">
        <f>N9+N15</f>
        <v>140.6</v>
      </c>
      <c r="O17" s="23">
        <f>N17-M17</f>
        <v>1.5</v>
      </c>
      <c r="P17" s="34">
        <f t="shared" si="1"/>
        <v>1.0783608914450037E-2</v>
      </c>
      <c r="Q17" s="23">
        <f t="shared" si="2"/>
        <v>2</v>
      </c>
      <c r="R17" s="34">
        <f t="shared" si="3"/>
        <v>1.443001443001443E-2</v>
      </c>
      <c r="S17" s="26"/>
      <c r="T17" s="31"/>
      <c r="U17" s="26"/>
    </row>
    <row r="18" spans="1:21" x14ac:dyDescent="0.25">
      <c r="A18" s="3" t="s">
        <v>35</v>
      </c>
      <c r="B18" s="24">
        <v>3370739</v>
      </c>
      <c r="C18" s="24">
        <v>3385342</v>
      </c>
      <c r="D18" s="24">
        <v>3397388</v>
      </c>
      <c r="E18" s="24">
        <v>3411488</v>
      </c>
      <c r="F18" s="24">
        <v>3420421</v>
      </c>
      <c r="G18" s="24">
        <v>3432764</v>
      </c>
      <c r="H18" s="24">
        <v>3443972</v>
      </c>
      <c r="I18" s="24">
        <v>3454459</v>
      </c>
      <c r="J18" s="24">
        <v>3463320</v>
      </c>
      <c r="K18" s="24">
        <v>3472523</v>
      </c>
      <c r="L18" s="24">
        <v>3480151</v>
      </c>
      <c r="M18" s="24">
        <v>3492084</v>
      </c>
      <c r="N18" s="24">
        <v>3497229</v>
      </c>
      <c r="O18" s="24">
        <f t="shared" si="0"/>
        <v>5145</v>
      </c>
      <c r="P18" s="33">
        <f t="shared" si="1"/>
        <v>1.4733322566123838E-3</v>
      </c>
      <c r="Q18" s="24">
        <f t="shared" si="2"/>
        <v>126490</v>
      </c>
      <c r="R18" s="33">
        <f t="shared" si="3"/>
        <v>3.7525895656709107E-2</v>
      </c>
      <c r="S18" s="30"/>
      <c r="T18" s="31"/>
    </row>
    <row r="19" spans="1:21" x14ac:dyDescent="0.25">
      <c r="A19" s="4" t="s">
        <v>36</v>
      </c>
      <c r="B19" s="27">
        <v>3284373</v>
      </c>
      <c r="C19" s="24">
        <v>3301729</v>
      </c>
      <c r="D19" s="27">
        <v>3313605</v>
      </c>
      <c r="E19" s="27">
        <v>3327664</v>
      </c>
      <c r="F19" s="27">
        <v>3337712</v>
      </c>
      <c r="G19" s="27">
        <v>3351096</v>
      </c>
      <c r="H19" s="27">
        <v>3364041</v>
      </c>
      <c r="I19" s="27">
        <v>3375522</v>
      </c>
      <c r="J19" s="27">
        <v>3385007</v>
      </c>
      <c r="K19" s="24">
        <v>3393593</v>
      </c>
      <c r="L19" s="24">
        <v>3401963</v>
      </c>
      <c r="M19" s="24">
        <v>3414425</v>
      </c>
      <c r="N19" s="24">
        <v>3422068</v>
      </c>
      <c r="O19" s="24">
        <f t="shared" si="0"/>
        <v>7643</v>
      </c>
      <c r="P19" s="33">
        <f t="shared" si="1"/>
        <v>2.2384442475673065E-3</v>
      </c>
      <c r="Q19" s="24">
        <f t="shared" si="2"/>
        <v>137695</v>
      </c>
      <c r="R19" s="33">
        <f t="shared" si="3"/>
        <v>4.1924288136578884E-2</v>
      </c>
      <c r="S19" s="30"/>
      <c r="T19" s="31"/>
    </row>
    <row r="20" spans="1:21" x14ac:dyDescent="0.25">
      <c r="A20" s="4" t="s">
        <v>37</v>
      </c>
      <c r="B20" s="24">
        <v>500939</v>
      </c>
      <c r="C20" s="24">
        <v>495731</v>
      </c>
      <c r="D20" s="24">
        <v>503482</v>
      </c>
      <c r="E20" s="24">
        <v>505213</v>
      </c>
      <c r="F20" s="24">
        <v>503423</v>
      </c>
      <c r="G20" s="24">
        <v>505035</v>
      </c>
      <c r="H20" s="24">
        <v>500518</v>
      </c>
      <c r="I20" s="24">
        <v>498999</v>
      </c>
      <c r="J20" s="24">
        <v>501002</v>
      </c>
      <c r="K20" s="24">
        <v>518551</v>
      </c>
      <c r="L20" s="24">
        <v>521128</v>
      </c>
      <c r="M20" s="24">
        <v>533609</v>
      </c>
      <c r="N20" s="24">
        <v>533803</v>
      </c>
      <c r="O20" s="24">
        <f t="shared" si="0"/>
        <v>194</v>
      </c>
      <c r="P20" s="33">
        <f t="shared" si="1"/>
        <v>3.6356208384791109E-4</v>
      </c>
      <c r="Q20" s="24">
        <f t="shared" si="2"/>
        <v>32864</v>
      </c>
      <c r="R20" s="33">
        <f t="shared" si="3"/>
        <v>6.5604794196498978E-2</v>
      </c>
      <c r="S20" s="30"/>
      <c r="T20" s="31"/>
    </row>
    <row r="21" spans="1:21" x14ac:dyDescent="0.25">
      <c r="A21" s="4" t="s">
        <v>38</v>
      </c>
      <c r="B21" s="24">
        <v>76163</v>
      </c>
      <c r="C21" s="24">
        <v>74622</v>
      </c>
      <c r="D21" s="24">
        <v>74619</v>
      </c>
      <c r="E21" s="24">
        <v>75370</v>
      </c>
      <c r="F21" s="24">
        <v>74078</v>
      </c>
      <c r="G21" s="24">
        <v>72762</v>
      </c>
      <c r="H21" s="24">
        <v>71512</v>
      </c>
      <c r="I21" s="24">
        <v>67360</v>
      </c>
      <c r="J21" s="24">
        <v>68284</v>
      </c>
      <c r="K21" s="24">
        <v>68124</v>
      </c>
      <c r="L21" s="24">
        <v>66051</v>
      </c>
      <c r="M21" s="24">
        <v>64927</v>
      </c>
      <c r="N21" s="24">
        <v>61599</v>
      </c>
      <c r="O21" s="24">
        <f t="shared" si="0"/>
        <v>-3328</v>
      </c>
      <c r="P21" s="33">
        <f t="shared" si="1"/>
        <v>-5.1257566189720764E-2</v>
      </c>
      <c r="Q21" s="24">
        <f t="shared" si="2"/>
        <v>-14564</v>
      </c>
      <c r="R21" s="33">
        <f t="shared" si="3"/>
        <v>-0.19122145923873796</v>
      </c>
      <c r="S21" s="30"/>
      <c r="T21" s="31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38"/>
      <c r="P22" s="34"/>
      <c r="Q22" s="38"/>
      <c r="R22" s="34"/>
      <c r="S22" s="30"/>
      <c r="T22" s="31"/>
    </row>
    <row r="23" spans="1:21" x14ac:dyDescent="0.25">
      <c r="A23" s="3" t="s">
        <v>39</v>
      </c>
      <c r="B23" s="24">
        <v>7843362</v>
      </c>
      <c r="C23" s="24">
        <v>7891078</v>
      </c>
      <c r="D23" s="24">
        <v>7933629</v>
      </c>
      <c r="E23" s="24">
        <v>7974332</v>
      </c>
      <c r="F23" s="24">
        <v>7986312</v>
      </c>
      <c r="G23" s="24">
        <v>8020894</v>
      </c>
      <c r="H23" s="24">
        <v>8047932</v>
      </c>
      <c r="I23" s="24">
        <v>8082617</v>
      </c>
      <c r="J23" s="24">
        <v>8104868</v>
      </c>
      <c r="K23" s="24">
        <v>8175867</v>
      </c>
      <c r="L23" s="24">
        <v>8199832</v>
      </c>
      <c r="M23" s="24">
        <v>8286931</v>
      </c>
      <c r="N23" s="24">
        <v>8316066</v>
      </c>
      <c r="O23" s="24">
        <f t="shared" si="0"/>
        <v>29135</v>
      </c>
      <c r="P23" s="33">
        <f t="shared" si="1"/>
        <v>3.5157768298058716E-3</v>
      </c>
      <c r="Q23" s="24">
        <f t="shared" si="2"/>
        <v>472704</v>
      </c>
      <c r="R23" s="33">
        <f t="shared" si="3"/>
        <v>6.0268033019513827E-2</v>
      </c>
      <c r="S23" s="30"/>
      <c r="T23" s="31"/>
    </row>
    <row r="24" spans="1:21" x14ac:dyDescent="0.25">
      <c r="A24" s="4" t="s">
        <v>40</v>
      </c>
      <c r="B24" s="24">
        <v>6846282</v>
      </c>
      <c r="C24" s="24">
        <v>6907958</v>
      </c>
      <c r="D24" s="24">
        <v>6941108</v>
      </c>
      <c r="E24" s="24">
        <v>6976415</v>
      </c>
      <c r="F24" s="24">
        <v>6996608</v>
      </c>
      <c r="G24" s="24">
        <v>7030129</v>
      </c>
      <c r="H24" s="24">
        <v>7071448</v>
      </c>
      <c r="I24" s="24">
        <v>7110149</v>
      </c>
      <c r="J24" s="24">
        <v>7128311</v>
      </c>
      <c r="K24" s="24">
        <v>7150028</v>
      </c>
      <c r="L24" s="24">
        <v>7173012</v>
      </c>
      <c r="M24" s="24">
        <v>7240528</v>
      </c>
      <c r="N24" s="24">
        <v>7269052</v>
      </c>
      <c r="O24" s="24">
        <f t="shared" si="0"/>
        <v>28524</v>
      </c>
      <c r="P24" s="33">
        <f t="shared" si="1"/>
        <v>3.9394917055772726E-3</v>
      </c>
      <c r="Q24" s="24">
        <f t="shared" si="2"/>
        <v>422770</v>
      </c>
      <c r="R24" s="33">
        <f t="shared" si="3"/>
        <v>6.1751765410773325E-2</v>
      </c>
      <c r="S24" s="30"/>
      <c r="T24" s="31"/>
    </row>
    <row r="25" spans="1:21" x14ac:dyDescent="0.25">
      <c r="A25" s="4" t="s">
        <v>41</v>
      </c>
      <c r="B25" s="24">
        <v>917418</v>
      </c>
      <c r="C25" s="24">
        <v>905048</v>
      </c>
      <c r="D25" s="24">
        <v>914573</v>
      </c>
      <c r="E25" s="24">
        <v>919124</v>
      </c>
      <c r="F25" s="24">
        <v>912377</v>
      </c>
      <c r="G25" s="24">
        <v>914895</v>
      </c>
      <c r="H25" s="24">
        <v>901935</v>
      </c>
      <c r="I25" s="24">
        <v>902337</v>
      </c>
      <c r="J25" s="24">
        <v>905379</v>
      </c>
      <c r="K25" s="24">
        <v>954814</v>
      </c>
      <c r="L25" s="24">
        <v>958097</v>
      </c>
      <c r="M25" s="24">
        <v>978698</v>
      </c>
      <c r="N25" s="24">
        <v>982922</v>
      </c>
      <c r="O25" s="24">
        <f t="shared" si="0"/>
        <v>4224</v>
      </c>
      <c r="P25" s="33">
        <f t="shared" si="1"/>
        <v>4.3159381136979947E-3</v>
      </c>
      <c r="Q25" s="24">
        <f t="shared" si="2"/>
        <v>65504</v>
      </c>
      <c r="R25" s="33">
        <f t="shared" si="3"/>
        <v>7.1400386737561286E-2</v>
      </c>
      <c r="S25" s="30"/>
      <c r="T25" s="31"/>
    </row>
    <row r="26" spans="1:21" x14ac:dyDescent="0.25">
      <c r="A26" s="4" t="s">
        <v>42</v>
      </c>
      <c r="B26" s="24">
        <v>79662</v>
      </c>
      <c r="C26" s="24">
        <v>78072</v>
      </c>
      <c r="D26" s="24">
        <v>77948</v>
      </c>
      <c r="E26" s="24">
        <v>78793</v>
      </c>
      <c r="F26" s="24">
        <v>77327</v>
      </c>
      <c r="G26" s="24">
        <v>75870</v>
      </c>
      <c r="H26" s="24">
        <v>74549</v>
      </c>
      <c r="I26" s="24">
        <v>70131</v>
      </c>
      <c r="J26" s="24">
        <v>71178</v>
      </c>
      <c r="K26" s="24">
        <v>71025</v>
      </c>
      <c r="L26" s="24">
        <v>68723</v>
      </c>
      <c r="M26" s="24">
        <v>67705</v>
      </c>
      <c r="N26" s="24">
        <v>64092</v>
      </c>
      <c r="O26" s="24">
        <f t="shared" si="0"/>
        <v>-3613</v>
      </c>
      <c r="P26" s="33">
        <f t="shared" si="1"/>
        <v>-5.336385791300495E-2</v>
      </c>
      <c r="Q26" s="24">
        <f t="shared" si="2"/>
        <v>-15570</v>
      </c>
      <c r="R26" s="33">
        <f t="shared" si="3"/>
        <v>-0.1954507795435716</v>
      </c>
      <c r="S26" s="30"/>
      <c r="T26" s="31"/>
    </row>
    <row r="27" spans="1:21" x14ac:dyDescent="0.25">
      <c r="B27" s="29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1"/>
      <c r="Q27" s="30"/>
      <c r="R27" s="31"/>
    </row>
    <row r="28" spans="1:21" x14ac:dyDescent="0.25">
      <c r="O28" s="30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512dc9dbb95a138e54be524c314f1f36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dcc6394148b13b4ab852d7001191675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79C342-AB51-4453-86BC-EC3A87EF40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desember 2025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2026-01-02T08:55:09Z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