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56" documentId="8_{AB98CE66-4866-4BDC-A980-FB1BE88374D1}" xr6:coauthVersionLast="47" xr6:coauthVersionMax="47" xr10:uidLastSave="{5F2C379D-A556-4482-BFCF-3428DF22CD4F}"/>
  <bookViews>
    <workbookView xWindow="38280" yWindow="-1005" windowWidth="38640" windowHeight="21120" tabRatio="792" xr2:uid="{00000000-000D-0000-FFFF-FFFF00000000}"/>
  </bookViews>
  <sheets>
    <sheet name="Forbruksgjeld - august 2025" sheetId="22" r:id="rId1"/>
    <sheet name="Alder - siste 12 mnd (kilde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" i="22" l="1"/>
  <c r="Q8" i="22"/>
  <c r="O8" i="22"/>
  <c r="L17" i="22" l="1"/>
  <c r="I17" i="22"/>
  <c r="G17" i="22" l="1"/>
  <c r="M17" i="22"/>
  <c r="N17" i="22" l="1"/>
  <c r="O17" i="22" s="1"/>
  <c r="P17" i="22" s="1"/>
  <c r="P11" i="22"/>
  <c r="P20" i="22"/>
  <c r="O9" i="22"/>
  <c r="P9" i="22" s="1"/>
  <c r="O10" i="22"/>
  <c r="P10" i="22" s="1"/>
  <c r="O11" i="22"/>
  <c r="O13" i="22"/>
  <c r="P13" i="22" s="1"/>
  <c r="O14" i="22"/>
  <c r="P14" i="22" s="1"/>
  <c r="O15" i="22"/>
  <c r="P15" i="22" s="1"/>
  <c r="O16" i="22"/>
  <c r="P16" i="22" s="1"/>
  <c r="O18" i="22"/>
  <c r="P18" i="22" s="1"/>
  <c r="O19" i="22"/>
  <c r="P19" i="22" s="1"/>
  <c r="O20" i="22"/>
  <c r="O21" i="22"/>
  <c r="P21" i="22" s="1"/>
  <c r="O23" i="22"/>
  <c r="P23" i="22" s="1"/>
  <c r="O24" i="22"/>
  <c r="P24" i="22" s="1"/>
  <c r="O25" i="22"/>
  <c r="P25" i="22" s="1"/>
  <c r="O26" i="22"/>
  <c r="P26" i="22" s="1"/>
  <c r="P8" i="22"/>
  <c r="R10" i="22"/>
  <c r="R11" i="22"/>
  <c r="R14" i="22"/>
  <c r="R16" i="22"/>
  <c r="R26" i="22"/>
  <c r="Q9" i="22"/>
  <c r="R9" i="22" s="1"/>
  <c r="Q10" i="22"/>
  <c r="Q11" i="22"/>
  <c r="Q13" i="22"/>
  <c r="R13" i="22" s="1"/>
  <c r="Q14" i="22"/>
  <c r="Q15" i="22"/>
  <c r="R15" i="22" s="1"/>
  <c r="Q16" i="22"/>
  <c r="Q18" i="22"/>
  <c r="R18" i="22" s="1"/>
  <c r="Q19" i="22"/>
  <c r="R19" i="22" s="1"/>
  <c r="Q20" i="22"/>
  <c r="R20" i="22" s="1"/>
  <c r="Q21" i="22"/>
  <c r="R21" i="22" s="1"/>
  <c r="Q23" i="22"/>
  <c r="R23" i="22" s="1"/>
  <c r="Q24" i="22"/>
  <c r="R24" i="22" s="1"/>
  <c r="Q25" i="22"/>
  <c r="R25" i="22" s="1"/>
  <c r="Q26" i="22"/>
  <c r="Q17" i="22" l="1"/>
  <c r="R17" i="22" s="1"/>
  <c r="K17" i="22"/>
  <c r="H17" i="22" l="1"/>
  <c r="B17" i="22" l="1"/>
  <c r="F17" i="22"/>
  <c r="E17" i="22"/>
  <c r="D17" i="22"/>
  <c r="C17" i="22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<sst xmlns="http://schemas.openxmlformats.org/spreadsheetml/2006/main" count="545" uniqueCount="67">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</sst>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3" fontId="24" fillId="0" borderId="11" xfId="0" applyNumberFormat="1" applyFont="1" applyBorder="1" applyAlignment="1">
      <alignment horizontal="right"/>
    </xf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165" fontId="0" fillId="36" borderId="10" xfId="42" applyNumberFormat="1" applyFont="1" applyFill="1" applyBorder="1"/>
    <xf numFmtId="16" fontId="25" fillId="0" borderId="0" xfId="0" applyNumberFormat="1" applyFont="1"/>
    <xf numFmtId="165" fontId="25" fillId="0" borderId="0" xfId="42" applyNumberFormat="1" applyFont="1" applyBorder="1"/>
    <xf numFmtId="0" fontId="14" fillId="0" borderId="0" xfId="0" applyFont="1"/>
    <xf numFmtId="3" fontId="24" fillId="36" borderId="10" xfId="0" applyNumberFormat="1" applyFont="1" applyFill="1" applyBorder="1" applyAlignment="1">
      <alignment horizontal="right"/>
    </xf>
    <xf numFmtId="2" fontId="0" fillId="0" borderId="0" xfId="42" applyNumberFormat="1" applyFont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august 2024 - august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august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august 2025'!$B$7:$N$7</c:f>
              <c:strCache>
                <c:ptCount val="13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  <c:pt idx="12">
                  <c:v>Aug</c:v>
                </c:pt>
              </c:strCache>
            </c:strRef>
          </c:cat>
          <c:val>
            <c:numRef>
              <c:f>'Forbruksgjeld - august 2025'!$B$9:$N$9</c:f>
              <c:numCache>
                <c:formatCode>0.0</c:formatCode>
                <c:ptCount val="13"/>
                <c:pt idx="0">
                  <c:v>91.7</c:v>
                </c:pt>
                <c:pt idx="1">
                  <c:v>92.2</c:v>
                </c:pt>
                <c:pt idx="2">
                  <c:v>92.6</c:v>
                </c:pt>
                <c:pt idx="3">
                  <c:v>93.2</c:v>
                </c:pt>
                <c:pt idx="4">
                  <c:v>94.2</c:v>
                </c:pt>
                <c:pt idx="5" formatCode="General">
                  <c:v>94.2</c:v>
                </c:pt>
                <c:pt idx="6" formatCode="General">
                  <c:v>95.9</c:v>
                </c:pt>
                <c:pt idx="7" formatCode="General">
                  <c:v>96.1</c:v>
                </c:pt>
                <c:pt idx="8">
                  <c:v>96</c:v>
                </c:pt>
                <c:pt idx="9">
                  <c:v>96</c:v>
                </c:pt>
                <c:pt idx="10">
                  <c:v>95.9</c:v>
                </c:pt>
                <c:pt idx="11">
                  <c:v>96.5</c:v>
                </c:pt>
                <c:pt idx="12">
                  <c:v>96.6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august 2025'!$B$7:$N$7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august 2025'!$B$7:$N$7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9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august 2024 - august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august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august 2025'!$B$7:$N$7</c:f>
              <c:strCache>
                <c:ptCount val="13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  <c:pt idx="12">
                  <c:v>Aug</c:v>
                </c:pt>
              </c:strCache>
            </c:strRef>
          </c:cat>
          <c:val>
            <c:numRef>
              <c:f>'Forbruksgjeld - august 2025'!$B$15:$N$15</c:f>
              <c:numCache>
                <c:formatCode>General</c:formatCode>
                <c:ptCount val="13"/>
                <c:pt idx="0" formatCode="0.0">
                  <c:v>43</c:v>
                </c:pt>
                <c:pt idx="1">
                  <c:v>44.8</c:v>
                </c:pt>
                <c:pt idx="2">
                  <c:v>45.2</c:v>
                </c:pt>
                <c:pt idx="3">
                  <c:v>45.1</c:v>
                </c:pt>
                <c:pt idx="4">
                  <c:v>44.4</c:v>
                </c:pt>
                <c:pt idx="5" formatCode="0.0">
                  <c:v>44.5</c:v>
                </c:pt>
                <c:pt idx="6" formatCode="0.0">
                  <c:v>43.1</c:v>
                </c:pt>
                <c:pt idx="7" formatCode="0.0">
                  <c:v>42.7</c:v>
                </c:pt>
                <c:pt idx="8" formatCode="0.0">
                  <c:v>42.2</c:v>
                </c:pt>
                <c:pt idx="9" formatCode="0.0">
                  <c:v>41.3</c:v>
                </c:pt>
                <c:pt idx="10" formatCode="0.0">
                  <c:v>40.6</c:v>
                </c:pt>
                <c:pt idx="11" formatCode="0.0">
                  <c:v>40.200000000000003</c:v>
                </c:pt>
                <c:pt idx="12" formatCode="0.0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august 2025'!$B$7:$N$7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august 2025'!$B$7:$N$7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august 2025'!$B$7:$N$7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august 2024 - august2025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august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august 2025'!$B$7:$N$7</c:f>
              <c:strCache>
                <c:ptCount val="13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  <c:pt idx="12">
                  <c:v>Aug</c:v>
                </c:pt>
              </c:strCache>
            </c:strRef>
          </c:cat>
          <c:val>
            <c:numRef>
              <c:f>'Forbruksgjeld - august 2025'!$B$8:$N$8</c:f>
              <c:numCache>
                <c:formatCode>0.0</c:formatCode>
                <c:ptCount val="13"/>
                <c:pt idx="0">
                  <c:v>167</c:v>
                </c:pt>
                <c:pt idx="1">
                  <c:v>168.2</c:v>
                </c:pt>
                <c:pt idx="2">
                  <c:v>171.3</c:v>
                </c:pt>
                <c:pt idx="3">
                  <c:v>172.9</c:v>
                </c:pt>
                <c:pt idx="4">
                  <c:v>173.3</c:v>
                </c:pt>
                <c:pt idx="5" formatCode="General">
                  <c:v>171.7</c:v>
                </c:pt>
                <c:pt idx="6" formatCode="General">
                  <c:v>171.5</c:v>
                </c:pt>
                <c:pt idx="7" formatCode="General">
                  <c:v>172.8</c:v>
                </c:pt>
                <c:pt idx="8" formatCode="General">
                  <c:v>173.1</c:v>
                </c:pt>
                <c:pt idx="9" formatCode="General">
                  <c:v>174.3</c:v>
                </c:pt>
                <c:pt idx="10" formatCode="General">
                  <c:v>171.7</c:v>
                </c:pt>
                <c:pt idx="11" formatCode="General">
                  <c:v>173.9</c:v>
                </c:pt>
                <c:pt idx="12" formatCode="General">
                  <c:v>174.1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6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august 2024 - august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august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august 2025'!$B$7:$N$7</c:f>
              <c:strCache>
                <c:ptCount val="13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  <c:pt idx="12">
                  <c:v>Aug</c:v>
                </c:pt>
              </c:strCache>
            </c:strRef>
          </c:cat>
          <c:val>
            <c:numRef>
              <c:f>'Forbruksgjeld - august 2025'!$B$16:$N$16</c:f>
              <c:numCache>
                <c:formatCode>0.0</c:formatCode>
                <c:ptCount val="13"/>
                <c:pt idx="0">
                  <c:v>31.3</c:v>
                </c:pt>
                <c:pt idx="1">
                  <c:v>30.1</c:v>
                </c:pt>
                <c:pt idx="2">
                  <c:v>32.5</c:v>
                </c:pt>
                <c:pt idx="3">
                  <c:v>33.700000000000003</c:v>
                </c:pt>
                <c:pt idx="4">
                  <c:v>33.799999999999997</c:v>
                </c:pt>
                <c:pt idx="5" formatCode="General">
                  <c:v>32.200000000000003</c:v>
                </c:pt>
                <c:pt idx="6" formatCode="General">
                  <c:v>31.6</c:v>
                </c:pt>
                <c:pt idx="7" formatCode="General">
                  <c:v>33.1</c:v>
                </c:pt>
                <c:pt idx="8" formatCode="General">
                  <c:v>33.9</c:v>
                </c:pt>
                <c:pt idx="9" formatCode="General">
                  <c:v>36.1</c:v>
                </c:pt>
                <c:pt idx="10" formatCode="General">
                  <c:v>34.4</c:v>
                </c:pt>
                <c:pt idx="11" formatCode="General">
                  <c:v>36.4</c:v>
                </c:pt>
                <c:pt idx="12" formatCode="General">
                  <c:v>36.200000000000003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august 2025'!$B$7:$N$7</c:f>
              <c:strCache>
                <c:ptCount val="13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  <c:pt idx="12">
                  <c:v>Aug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7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august 2024 - august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74146958525E-2"/>
          <c:y val="0.18926734994637834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august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august 2025'!$B$7:$N$7</c:f>
              <c:strCache>
                <c:ptCount val="13"/>
                <c:pt idx="0">
                  <c:v>Aug</c:v>
                </c:pt>
                <c:pt idx="1">
                  <c:v>Sep</c:v>
                </c:pt>
                <c:pt idx="2">
                  <c:v>Okt</c:v>
                </c:pt>
                <c:pt idx="3">
                  <c:v>Nov</c:v>
                </c:pt>
                <c:pt idx="4">
                  <c:v>Des</c:v>
                </c:pt>
                <c:pt idx="5">
                  <c:v>jan</c:v>
                </c:pt>
                <c:pt idx="6">
                  <c:v>Feb</c:v>
                </c:pt>
                <c:pt idx="7">
                  <c:v>Mars</c:v>
                </c:pt>
                <c:pt idx="8">
                  <c:v>April</c:v>
                </c:pt>
                <c:pt idx="9">
                  <c:v>Mai</c:v>
                </c:pt>
                <c:pt idx="10">
                  <c:v>Juni</c:v>
                </c:pt>
                <c:pt idx="11">
                  <c:v>Juli</c:v>
                </c:pt>
                <c:pt idx="12">
                  <c:v>Aug</c:v>
                </c:pt>
              </c:strCache>
            </c:strRef>
          </c:cat>
          <c:val>
            <c:numRef>
              <c:f>'Forbruksgjeld - august 2025'!$B$17:$N$17</c:f>
              <c:numCache>
                <c:formatCode>0.0</c:formatCode>
                <c:ptCount val="13"/>
                <c:pt idx="0">
                  <c:v>134.69999999999999</c:v>
                </c:pt>
                <c:pt idx="1">
                  <c:v>137</c:v>
                </c:pt>
                <c:pt idx="2">
                  <c:v>137.80000000000001</c:v>
                </c:pt>
                <c:pt idx="3">
                  <c:v>138.30000000000001</c:v>
                </c:pt>
                <c:pt idx="4">
                  <c:v>138.6</c:v>
                </c:pt>
                <c:pt idx="5">
                  <c:v>138.69999999999999</c:v>
                </c:pt>
                <c:pt idx="6">
                  <c:v>139</c:v>
                </c:pt>
                <c:pt idx="7">
                  <c:v>138.80000000000001</c:v>
                </c:pt>
                <c:pt idx="8">
                  <c:v>138.19999999999999</c:v>
                </c:pt>
                <c:pt idx="9">
                  <c:v>137.30000000000001</c:v>
                </c:pt>
                <c:pt idx="10">
                  <c:v>136.5</c:v>
                </c:pt>
                <c:pt idx="11">
                  <c:v>136.69999999999999</c:v>
                </c:pt>
                <c:pt idx="12">
                  <c:v>137.1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august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august 2025'!$B$7:$N$7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august 2025'!$B$15:$M$15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formatCode="0.0">
                        <c:v>43</c:v>
                      </c:pt>
                      <c:pt idx="1">
                        <c:v>44.8</c:v>
                      </c:pt>
                      <c:pt idx="2">
                        <c:v>45.2</c:v>
                      </c:pt>
                      <c:pt idx="3">
                        <c:v>45.1</c:v>
                      </c:pt>
                      <c:pt idx="4">
                        <c:v>44.4</c:v>
                      </c:pt>
                      <c:pt idx="5" formatCode="0.0">
                        <c:v>44.5</c:v>
                      </c:pt>
                      <c:pt idx="6" formatCode="0.0">
                        <c:v>43.1</c:v>
                      </c:pt>
                      <c:pt idx="7" formatCode="0.0">
                        <c:v>42.7</c:v>
                      </c:pt>
                      <c:pt idx="8" formatCode="0.0">
                        <c:v>42.2</c:v>
                      </c:pt>
                      <c:pt idx="9" formatCode="0.0">
                        <c:v>41.3</c:v>
                      </c:pt>
                      <c:pt idx="10" formatCode="0.0">
                        <c:v>40.6</c:v>
                      </c:pt>
                      <c:pt idx="11" formatCode="0.0">
                        <c:v>40.200000000000003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august 2025'!$B$7:$N$7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august 2025'!$B$7:$N$7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august 2025'!$B$7:$N$7</c15:sqref>
                        </c15:formulaRef>
                      </c:ext>
                    </c:extLst>
                    <c:strCache>
                      <c:ptCount val="13"/>
                      <c:pt idx="0">
                        <c:v>Aug</c:v>
                      </c:pt>
                      <c:pt idx="1">
                        <c:v>Sep</c:v>
                      </c:pt>
                      <c:pt idx="2">
                        <c:v>Okt</c:v>
                      </c:pt>
                      <c:pt idx="3">
                        <c:v>Nov</c:v>
                      </c:pt>
                      <c:pt idx="4">
                        <c:v>Des</c:v>
                      </c:pt>
                      <c:pt idx="5">
                        <c:v>jan</c:v>
                      </c:pt>
                      <c:pt idx="6">
                        <c:v>Feb</c:v>
                      </c:pt>
                      <c:pt idx="7">
                        <c:v>Mars</c:v>
                      </c:pt>
                      <c:pt idx="8">
                        <c:v>April</c:v>
                      </c:pt>
                      <c:pt idx="9">
                        <c:v>Mai</c:v>
                      </c:pt>
                      <c:pt idx="10">
                        <c:v>Juni</c:v>
                      </c:pt>
                      <c:pt idx="11">
                        <c:v>Juli</c:v>
                      </c:pt>
                      <c:pt idx="12">
                        <c:v>Aug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3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504265</xdr:colOff>
      <xdr:row>77</xdr:row>
      <xdr:rowOff>98052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545052</xdr:colOff>
      <xdr:row>28</xdr:row>
      <xdr:rowOff>132689</xdr:rowOff>
    </xdr:from>
    <xdr:to>
      <xdr:col>28</xdr:col>
      <xdr:colOff>317498</xdr:colOff>
      <xdr:row>53</xdr:row>
      <xdr:rowOff>10241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zoomScale="89" zoomScaleNormal="89" workbookViewId="0">
      <selection activeCell="W62" sqref="W62"/>
    </sheetView>
  </sheetViews>
  <sheetFormatPr baseColWidth="10" defaultRowHeight="15" x14ac:dyDescent="0.25"/>
  <cols>
    <col min="1" max="1" width="44.85546875" customWidth="1"/>
    <col min="2" max="14" width="13" customWidth="1"/>
    <col min="15" max="15" width="14.42578125" bestFit="1" customWidth="1"/>
    <col min="16" max="16" width="12.85546875" bestFit="1" customWidth="1"/>
    <col min="17" max="17" width="12.28515625" bestFit="1" customWidth="1"/>
    <col min="18" max="18" width="12.42578125" customWidth="1"/>
    <col min="19" max="19" width="11.5703125" bestFit="1" customWidth="1"/>
  </cols>
  <sheetData>
    <row r="5" spans="1:21" x14ac:dyDescent="0.25">
      <c r="A5" s="36" t="s">
        <v>66</v>
      </c>
    </row>
    <row r="6" spans="1:21" x14ac:dyDescent="0.25">
      <c r="A6" s="19"/>
      <c r="B6" s="25">
        <v>2024</v>
      </c>
      <c r="D6" s="28"/>
      <c r="E6" s="28"/>
      <c r="G6" s="25">
        <v>2025</v>
      </c>
      <c r="N6" s="39"/>
    </row>
    <row r="7" spans="1:21" x14ac:dyDescent="0.25">
      <c r="B7" s="8" t="s">
        <v>47</v>
      </c>
      <c r="C7" s="8" t="s">
        <v>48</v>
      </c>
      <c r="D7" s="8" t="s">
        <v>49</v>
      </c>
      <c r="E7" s="8" t="s">
        <v>50</v>
      </c>
      <c r="F7" s="8" t="s">
        <v>51</v>
      </c>
      <c r="G7" s="32" t="s">
        <v>65</v>
      </c>
      <c r="H7" s="8" t="s">
        <v>52</v>
      </c>
      <c r="I7" s="8" t="s">
        <v>61</v>
      </c>
      <c r="J7" s="8" t="s">
        <v>62</v>
      </c>
      <c r="K7" s="8" t="s">
        <v>53</v>
      </c>
      <c r="L7" s="8" t="s">
        <v>63</v>
      </c>
      <c r="M7" s="8" t="s">
        <v>64</v>
      </c>
      <c r="N7" s="8" t="s">
        <v>47</v>
      </c>
      <c r="O7" s="9" t="s">
        <v>23</v>
      </c>
      <c r="P7" s="9" t="s">
        <v>24</v>
      </c>
      <c r="Q7" s="10" t="s">
        <v>25</v>
      </c>
      <c r="R7" s="11" t="s">
        <v>26</v>
      </c>
      <c r="U7" s="27"/>
    </row>
    <row r="8" spans="1:21" x14ac:dyDescent="0.25">
      <c r="A8" s="3" t="s">
        <v>27</v>
      </c>
      <c r="B8" s="21">
        <v>167</v>
      </c>
      <c r="C8" s="29">
        <v>168.2</v>
      </c>
      <c r="D8" s="21">
        <v>171.3</v>
      </c>
      <c r="E8" s="21">
        <v>172.9</v>
      </c>
      <c r="F8" s="21">
        <v>173.3</v>
      </c>
      <c r="G8" s="22">
        <v>171.7</v>
      </c>
      <c r="H8" s="22">
        <v>171.5</v>
      </c>
      <c r="I8" s="22">
        <v>172.8</v>
      </c>
      <c r="J8" s="22">
        <v>173.1</v>
      </c>
      <c r="K8" s="22">
        <v>174.3</v>
      </c>
      <c r="L8" s="22">
        <v>171.7</v>
      </c>
      <c r="M8" s="22">
        <v>173.9</v>
      </c>
      <c r="N8" s="22">
        <v>174.1</v>
      </c>
      <c r="O8" s="21">
        <f>N8-M8</f>
        <v>0.19999999999998863</v>
      </c>
      <c r="P8" s="37">
        <f>O8/M8</f>
        <v>1.1500862564691697E-3</v>
      </c>
      <c r="Q8" s="21">
        <f>N8-B8</f>
        <v>7.0999999999999943</v>
      </c>
      <c r="R8" s="37">
        <f>Q8/B8</f>
        <v>4.2514970059880204E-2</v>
      </c>
      <c r="S8" s="27"/>
      <c r="T8" s="35"/>
      <c r="U8" s="41"/>
    </row>
    <row r="9" spans="1:21" x14ac:dyDescent="0.25">
      <c r="A9" s="4" t="s">
        <v>28</v>
      </c>
      <c r="B9" s="21">
        <v>91.7</v>
      </c>
      <c r="C9" s="29">
        <v>92.2</v>
      </c>
      <c r="D9" s="21">
        <v>92.6</v>
      </c>
      <c r="E9" s="21">
        <v>93.2</v>
      </c>
      <c r="F9" s="21">
        <v>94.2</v>
      </c>
      <c r="G9" s="22">
        <v>94.2</v>
      </c>
      <c r="H9" s="22">
        <v>95.9</v>
      </c>
      <c r="I9" s="22">
        <v>96.1</v>
      </c>
      <c r="J9" s="21">
        <v>96</v>
      </c>
      <c r="K9" s="21">
        <v>96</v>
      </c>
      <c r="L9" s="21">
        <v>95.9</v>
      </c>
      <c r="M9" s="21">
        <v>96.5</v>
      </c>
      <c r="N9" s="21">
        <v>96.6</v>
      </c>
      <c r="O9" s="21">
        <f t="shared" ref="O9:O26" si="0">N9-M9</f>
        <v>9.9999999999994316E-2</v>
      </c>
      <c r="P9" s="37">
        <f t="shared" ref="P9:P26" si="1">O9/M9</f>
        <v>1.0362694300517547E-3</v>
      </c>
      <c r="Q9" s="21">
        <f t="shared" ref="Q9:Q26" si="2">N9-B9</f>
        <v>4.8999999999999915</v>
      </c>
      <c r="R9" s="37">
        <f t="shared" ref="R9:R26" si="3">Q9/B9</f>
        <v>5.3435114503816702E-2</v>
      </c>
      <c r="S9" s="27"/>
      <c r="T9" s="40"/>
    </row>
    <row r="10" spans="1:21" x14ac:dyDescent="0.25">
      <c r="A10" s="4" t="s">
        <v>29</v>
      </c>
      <c r="B10" s="21">
        <v>74.3</v>
      </c>
      <c r="C10" s="29">
        <v>74.900000000000006</v>
      </c>
      <c r="D10" s="21">
        <v>77.7</v>
      </c>
      <c r="E10" s="21">
        <v>78.8</v>
      </c>
      <c r="F10" s="21">
        <v>78.2</v>
      </c>
      <c r="G10" s="22">
        <v>76.7</v>
      </c>
      <c r="H10" s="22">
        <v>74.7</v>
      </c>
      <c r="I10" s="22">
        <v>75.8</v>
      </c>
      <c r="J10" s="22">
        <v>76.099999999999994</v>
      </c>
      <c r="K10" s="21">
        <v>77.400000000000006</v>
      </c>
      <c r="L10" s="21">
        <v>74.900000000000006</v>
      </c>
      <c r="M10" s="21">
        <v>76.599999999999994</v>
      </c>
      <c r="N10" s="21">
        <v>76.7</v>
      </c>
      <c r="O10" s="21">
        <f t="shared" si="0"/>
        <v>0.10000000000000853</v>
      </c>
      <c r="P10" s="37">
        <f t="shared" si="1"/>
        <v>1.3054830287207381E-3</v>
      </c>
      <c r="Q10" s="21">
        <f t="shared" si="2"/>
        <v>2.4000000000000057</v>
      </c>
      <c r="R10" s="37">
        <f t="shared" si="3"/>
        <v>3.2301480484522284E-2</v>
      </c>
      <c r="S10" s="27"/>
      <c r="T10" s="35"/>
    </row>
    <row r="11" spans="1:21" x14ac:dyDescent="0.25">
      <c r="A11" s="4" t="s">
        <v>30</v>
      </c>
      <c r="B11" s="21">
        <v>0.9</v>
      </c>
      <c r="C11" s="29">
        <v>1</v>
      </c>
      <c r="D11" s="21">
        <v>1</v>
      </c>
      <c r="E11" s="21">
        <v>1</v>
      </c>
      <c r="F11" s="21">
        <v>0.9</v>
      </c>
      <c r="G11" s="21">
        <v>0.9</v>
      </c>
      <c r="H11" s="21">
        <v>0.9</v>
      </c>
      <c r="I11" s="21">
        <v>0.9</v>
      </c>
      <c r="J11" s="21">
        <v>0.9</v>
      </c>
      <c r="K11" s="21">
        <v>0.9</v>
      </c>
      <c r="L11" s="21">
        <v>0.9</v>
      </c>
      <c r="M11" s="21">
        <v>0.8</v>
      </c>
      <c r="N11" s="21">
        <v>0.8</v>
      </c>
      <c r="O11" s="21">
        <f t="shared" si="0"/>
        <v>0</v>
      </c>
      <c r="P11" s="37">
        <f t="shared" si="1"/>
        <v>0</v>
      </c>
      <c r="Q11" s="21">
        <f t="shared" si="2"/>
        <v>-9.9999999999999978E-2</v>
      </c>
      <c r="R11" s="37">
        <f t="shared" si="3"/>
        <v>-0.11111111111111108</v>
      </c>
      <c r="S11" s="27"/>
      <c r="T11" s="35"/>
    </row>
    <row r="12" spans="1:21" x14ac:dyDescent="0.25">
      <c r="A12" s="12"/>
      <c r="B12" s="23"/>
      <c r="C12" s="26"/>
      <c r="D12" s="23"/>
      <c r="E12" s="23"/>
      <c r="F12" s="23"/>
      <c r="G12" s="20"/>
      <c r="H12" s="20"/>
      <c r="I12" s="20"/>
      <c r="J12" s="20"/>
      <c r="K12" s="20"/>
      <c r="L12" s="20"/>
      <c r="M12" s="20"/>
      <c r="N12" s="20"/>
      <c r="O12" s="23"/>
      <c r="P12" s="38"/>
      <c r="Q12" s="20"/>
      <c r="R12" s="38"/>
      <c r="S12" s="27"/>
      <c r="T12" s="35"/>
    </row>
    <row r="13" spans="1:21" x14ac:dyDescent="0.25">
      <c r="A13" s="3" t="s">
        <v>31</v>
      </c>
      <c r="B13" s="22">
        <v>221.8</v>
      </c>
      <c r="C13" s="4">
        <v>225.6</v>
      </c>
      <c r="D13" s="22">
        <v>243.5</v>
      </c>
      <c r="E13" s="22">
        <v>249.6</v>
      </c>
      <c r="F13" s="22">
        <v>251.4</v>
      </c>
      <c r="G13" s="22">
        <v>252.5</v>
      </c>
      <c r="H13" s="22">
        <v>251.7</v>
      </c>
      <c r="I13" s="22">
        <v>253.1</v>
      </c>
      <c r="J13" s="22">
        <v>256.8</v>
      </c>
      <c r="K13" s="22">
        <v>260.60000000000002</v>
      </c>
      <c r="L13" s="22">
        <v>265.5</v>
      </c>
      <c r="M13" s="22">
        <v>269.5</v>
      </c>
      <c r="N13" s="22">
        <v>271.5</v>
      </c>
      <c r="O13" s="21">
        <f t="shared" si="0"/>
        <v>2</v>
      </c>
      <c r="P13" s="37">
        <f t="shared" si="1"/>
        <v>7.4211502782931356E-3</v>
      </c>
      <c r="Q13" s="21">
        <f t="shared" si="2"/>
        <v>49.699999999999989</v>
      </c>
      <c r="R13" s="37">
        <f t="shared" si="3"/>
        <v>0.22407574391343546</v>
      </c>
      <c r="S13" s="27"/>
      <c r="T13" s="35"/>
    </row>
    <row r="14" spans="1:21" x14ac:dyDescent="0.25">
      <c r="A14" s="4" t="s">
        <v>32</v>
      </c>
      <c r="B14" s="22">
        <v>74.3</v>
      </c>
      <c r="C14" s="4">
        <v>74.900000000000006</v>
      </c>
      <c r="D14" s="22">
        <v>77.7</v>
      </c>
      <c r="E14" s="22">
        <v>78.8</v>
      </c>
      <c r="F14" s="22">
        <v>78.2</v>
      </c>
      <c r="G14" s="22">
        <v>76.7</v>
      </c>
      <c r="H14" s="22">
        <v>74.7</v>
      </c>
      <c r="I14" s="22">
        <v>75.8</v>
      </c>
      <c r="J14" s="22">
        <v>76.099999999999994</v>
      </c>
      <c r="K14" s="21">
        <v>77.400000000000006</v>
      </c>
      <c r="L14" s="21">
        <v>74.900000000000006</v>
      </c>
      <c r="M14" s="21">
        <v>76.599999999999994</v>
      </c>
      <c r="N14" s="21">
        <v>76.7</v>
      </c>
      <c r="O14" s="21">
        <f t="shared" si="0"/>
        <v>0.10000000000000853</v>
      </c>
      <c r="P14" s="37">
        <f t="shared" si="1"/>
        <v>1.3054830287207381E-3</v>
      </c>
      <c r="Q14" s="21">
        <f t="shared" si="2"/>
        <v>2.4000000000000057</v>
      </c>
      <c r="R14" s="37">
        <f t="shared" si="3"/>
        <v>3.2301480484522284E-2</v>
      </c>
      <c r="S14" s="27"/>
      <c r="T14" s="35"/>
    </row>
    <row r="15" spans="1:21" x14ac:dyDescent="0.25">
      <c r="A15" s="4" t="s">
        <v>33</v>
      </c>
      <c r="B15" s="21">
        <v>43</v>
      </c>
      <c r="C15" s="4">
        <v>44.8</v>
      </c>
      <c r="D15" s="22">
        <v>45.2</v>
      </c>
      <c r="E15" s="22">
        <v>45.1</v>
      </c>
      <c r="F15" s="22">
        <v>44.4</v>
      </c>
      <c r="G15" s="21">
        <v>44.5</v>
      </c>
      <c r="H15" s="21">
        <v>43.1</v>
      </c>
      <c r="I15" s="21">
        <v>42.7</v>
      </c>
      <c r="J15" s="21">
        <v>42.2</v>
      </c>
      <c r="K15" s="21">
        <v>41.3</v>
      </c>
      <c r="L15" s="21">
        <v>40.6</v>
      </c>
      <c r="M15" s="21">
        <v>40.200000000000003</v>
      </c>
      <c r="N15" s="21">
        <v>40.5</v>
      </c>
      <c r="O15" s="21">
        <f t="shared" si="0"/>
        <v>0.29999999999999716</v>
      </c>
      <c r="P15" s="37">
        <f t="shared" si="1"/>
        <v>7.4626865671641078E-3</v>
      </c>
      <c r="Q15" s="21">
        <f t="shared" si="2"/>
        <v>-2.5</v>
      </c>
      <c r="R15" s="37">
        <f t="shared" si="3"/>
        <v>-5.8139534883720929E-2</v>
      </c>
      <c r="S15" s="27"/>
      <c r="T15" s="35"/>
    </row>
    <row r="16" spans="1:21" x14ac:dyDescent="0.25">
      <c r="A16" s="4" t="s">
        <v>34</v>
      </c>
      <c r="B16" s="21">
        <v>31.3</v>
      </c>
      <c r="C16" s="29">
        <v>30.1</v>
      </c>
      <c r="D16" s="21">
        <v>32.5</v>
      </c>
      <c r="E16" s="21">
        <v>33.700000000000003</v>
      </c>
      <c r="F16" s="21">
        <v>33.799999999999997</v>
      </c>
      <c r="G16" s="22">
        <v>32.200000000000003</v>
      </c>
      <c r="H16" s="22">
        <v>31.6</v>
      </c>
      <c r="I16" s="22">
        <v>33.1</v>
      </c>
      <c r="J16" s="22">
        <v>33.9</v>
      </c>
      <c r="K16" s="22">
        <v>36.1</v>
      </c>
      <c r="L16" s="22">
        <v>34.4</v>
      </c>
      <c r="M16" s="22">
        <v>36.4</v>
      </c>
      <c r="N16" s="22">
        <v>36.200000000000003</v>
      </c>
      <c r="O16" s="21">
        <f t="shared" si="0"/>
        <v>-0.19999999999999574</v>
      </c>
      <c r="P16" s="37">
        <f t="shared" si="1"/>
        <v>-5.4945054945053778E-3</v>
      </c>
      <c r="Q16" s="21">
        <f t="shared" si="2"/>
        <v>4.9000000000000021</v>
      </c>
      <c r="R16" s="37">
        <f t="shared" si="3"/>
        <v>0.15654952076677323</v>
      </c>
      <c r="S16" s="27"/>
      <c r="T16" s="35"/>
    </row>
    <row r="17" spans="1:21" x14ac:dyDescent="0.25">
      <c r="A17" s="12" t="s">
        <v>57</v>
      </c>
      <c r="B17" s="23">
        <f>B9+B15</f>
        <v>134.69999999999999</v>
      </c>
      <c r="C17" s="23">
        <f t="shared" ref="C17:F17" si="4">C9+C15</f>
        <v>137</v>
      </c>
      <c r="D17" s="23">
        <f>D9+D15</f>
        <v>137.80000000000001</v>
      </c>
      <c r="E17" s="23">
        <f t="shared" si="4"/>
        <v>138.30000000000001</v>
      </c>
      <c r="F17" s="23">
        <f t="shared" si="4"/>
        <v>138.6</v>
      </c>
      <c r="G17" s="23">
        <f>G9+G15</f>
        <v>138.69999999999999</v>
      </c>
      <c r="H17" s="23">
        <f>H9+H15</f>
        <v>139</v>
      </c>
      <c r="I17" s="23">
        <f>I9+I15</f>
        <v>138.80000000000001</v>
      </c>
      <c r="J17" s="23">
        <v>138.19999999999999</v>
      </c>
      <c r="K17" s="23">
        <f>K9+K15</f>
        <v>137.30000000000001</v>
      </c>
      <c r="L17" s="23">
        <f>L9+L15</f>
        <v>136.5</v>
      </c>
      <c r="M17" s="23">
        <f>M9+M15</f>
        <v>136.69999999999999</v>
      </c>
      <c r="N17" s="23">
        <f>N9+N15</f>
        <v>137.1</v>
      </c>
      <c r="O17" s="23">
        <f>N17-M17</f>
        <v>0.40000000000000568</v>
      </c>
      <c r="P17" s="38">
        <f>O17/M17</f>
        <v>2.9261155815655136E-3</v>
      </c>
      <c r="Q17" s="23">
        <f>N17-B17</f>
        <v>2.4000000000000057</v>
      </c>
      <c r="R17" s="38">
        <f>Q17/B17</f>
        <v>1.7817371937639243E-2</v>
      </c>
      <c r="S17" s="27"/>
      <c r="T17" s="43"/>
      <c r="U17" s="27"/>
    </row>
    <row r="18" spans="1:21" x14ac:dyDescent="0.25">
      <c r="A18" s="3" t="s">
        <v>35</v>
      </c>
      <c r="B18" s="24">
        <v>3188654</v>
      </c>
      <c r="C18" s="30">
        <v>3201921</v>
      </c>
      <c r="D18" s="24">
        <v>3305226</v>
      </c>
      <c r="E18" s="24">
        <v>3349903</v>
      </c>
      <c r="F18" s="24">
        <v>3370739</v>
      </c>
      <c r="G18" s="24">
        <v>3385342</v>
      </c>
      <c r="H18" s="24">
        <v>3397388</v>
      </c>
      <c r="I18" s="24">
        <v>3411488</v>
      </c>
      <c r="J18" s="24">
        <v>3420421</v>
      </c>
      <c r="K18" s="24">
        <v>3432764</v>
      </c>
      <c r="L18" s="24">
        <v>3443972</v>
      </c>
      <c r="M18" s="24">
        <v>3454459</v>
      </c>
      <c r="N18" s="24">
        <v>3463320</v>
      </c>
      <c r="O18" s="24">
        <f t="shared" si="0"/>
        <v>8861</v>
      </c>
      <c r="P18" s="37">
        <f t="shared" si="1"/>
        <v>2.5650905105546193E-3</v>
      </c>
      <c r="Q18" s="24">
        <f t="shared" si="2"/>
        <v>274666</v>
      </c>
      <c r="R18" s="37">
        <f t="shared" si="3"/>
        <v>8.6138539960748328E-2</v>
      </c>
      <c r="S18" s="34"/>
      <c r="T18" s="35"/>
    </row>
    <row r="19" spans="1:21" x14ac:dyDescent="0.25">
      <c r="A19" s="4" t="s">
        <v>36</v>
      </c>
      <c r="B19" s="24">
        <v>3096694</v>
      </c>
      <c r="C19" s="30">
        <v>3110930</v>
      </c>
      <c r="D19" s="31">
        <v>3222965</v>
      </c>
      <c r="E19" s="31">
        <v>3263307</v>
      </c>
      <c r="F19" s="31">
        <v>3284373</v>
      </c>
      <c r="G19" s="24">
        <v>3301729</v>
      </c>
      <c r="H19" s="31">
        <v>3313605</v>
      </c>
      <c r="I19" s="31">
        <v>3327664</v>
      </c>
      <c r="J19" s="31">
        <v>3337712</v>
      </c>
      <c r="K19" s="31">
        <v>3351096</v>
      </c>
      <c r="L19" s="31">
        <v>3364041</v>
      </c>
      <c r="M19" s="31">
        <v>3375522</v>
      </c>
      <c r="N19" s="31">
        <v>3385007</v>
      </c>
      <c r="O19" s="24">
        <f t="shared" si="0"/>
        <v>9485</v>
      </c>
      <c r="P19" s="37">
        <f t="shared" si="1"/>
        <v>2.8099357669717456E-3</v>
      </c>
      <c r="Q19" s="24">
        <f t="shared" si="2"/>
        <v>288313</v>
      </c>
      <c r="R19" s="37">
        <f t="shared" si="3"/>
        <v>9.3103483908968721E-2</v>
      </c>
      <c r="S19" s="34"/>
      <c r="T19" s="35"/>
    </row>
    <row r="20" spans="1:21" x14ac:dyDescent="0.25">
      <c r="A20" s="4" t="s">
        <v>37</v>
      </c>
      <c r="B20" s="24">
        <v>460911</v>
      </c>
      <c r="C20" s="30">
        <v>466068</v>
      </c>
      <c r="D20" s="24">
        <v>469029</v>
      </c>
      <c r="E20" s="24">
        <v>488136</v>
      </c>
      <c r="F20" s="24">
        <v>500939</v>
      </c>
      <c r="G20" s="24">
        <v>495731</v>
      </c>
      <c r="H20" s="24">
        <v>503482</v>
      </c>
      <c r="I20" s="24">
        <v>505213</v>
      </c>
      <c r="J20" s="24">
        <v>503423</v>
      </c>
      <c r="K20" s="24">
        <v>505035</v>
      </c>
      <c r="L20" s="24">
        <v>500518</v>
      </c>
      <c r="M20" s="24">
        <v>498999</v>
      </c>
      <c r="N20" s="24">
        <v>501002</v>
      </c>
      <c r="O20" s="24">
        <f t="shared" si="0"/>
        <v>2003</v>
      </c>
      <c r="P20" s="37">
        <f t="shared" si="1"/>
        <v>4.0140361002727462E-3</v>
      </c>
      <c r="Q20" s="24">
        <f t="shared" si="2"/>
        <v>40091</v>
      </c>
      <c r="R20" s="37">
        <f t="shared" si="3"/>
        <v>8.6982085478541415E-2</v>
      </c>
      <c r="S20" s="34"/>
      <c r="T20" s="35"/>
    </row>
    <row r="21" spans="1:21" x14ac:dyDescent="0.25">
      <c r="A21" s="4" t="s">
        <v>38</v>
      </c>
      <c r="B21" s="24">
        <v>80610</v>
      </c>
      <c r="C21" s="30">
        <v>81985</v>
      </c>
      <c r="D21" s="24">
        <v>80205</v>
      </c>
      <c r="E21" s="24">
        <v>80265</v>
      </c>
      <c r="F21" s="24">
        <v>76163</v>
      </c>
      <c r="G21" s="24">
        <v>74622</v>
      </c>
      <c r="H21" s="24">
        <v>74619</v>
      </c>
      <c r="I21" s="24">
        <v>75370</v>
      </c>
      <c r="J21" s="24">
        <v>74078</v>
      </c>
      <c r="K21" s="24">
        <v>72762</v>
      </c>
      <c r="L21" s="24">
        <v>71512</v>
      </c>
      <c r="M21" s="24">
        <v>67360</v>
      </c>
      <c r="N21" s="24">
        <v>68284</v>
      </c>
      <c r="O21" s="24">
        <f t="shared" si="0"/>
        <v>924</v>
      </c>
      <c r="P21" s="37">
        <f t="shared" si="1"/>
        <v>1.3717339667458433E-2</v>
      </c>
      <c r="Q21" s="24">
        <f t="shared" si="2"/>
        <v>-12326</v>
      </c>
      <c r="R21" s="37">
        <f t="shared" si="3"/>
        <v>-0.15290906835380225</v>
      </c>
      <c r="S21" s="34"/>
      <c r="T21" s="35"/>
    </row>
    <row r="22" spans="1:21" x14ac:dyDescent="0.25">
      <c r="A22" s="12"/>
      <c r="B22" s="20"/>
      <c r="C22" s="12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42"/>
      <c r="P22" s="38"/>
      <c r="Q22" s="42"/>
      <c r="R22" s="38"/>
      <c r="S22" s="34"/>
      <c r="T22" s="35"/>
    </row>
    <row r="23" spans="1:21" x14ac:dyDescent="0.25">
      <c r="A23" s="3" t="s">
        <v>39</v>
      </c>
      <c r="B23" s="24">
        <v>6793338</v>
      </c>
      <c r="C23" s="30">
        <v>6874633</v>
      </c>
      <c r="D23" s="24">
        <v>7470090</v>
      </c>
      <c r="E23" s="24">
        <v>7752999</v>
      </c>
      <c r="F23" s="24">
        <v>7843362</v>
      </c>
      <c r="G23" s="24">
        <v>7891078</v>
      </c>
      <c r="H23" s="24">
        <v>7933629</v>
      </c>
      <c r="I23" s="24">
        <v>7974332</v>
      </c>
      <c r="J23" s="24">
        <v>7986312</v>
      </c>
      <c r="K23" s="24">
        <v>8020894</v>
      </c>
      <c r="L23" s="24">
        <v>8047932</v>
      </c>
      <c r="M23" s="24">
        <v>8082617</v>
      </c>
      <c r="N23" s="24">
        <v>8104868</v>
      </c>
      <c r="O23" s="24">
        <f t="shared" si="0"/>
        <v>22251</v>
      </c>
      <c r="P23" s="37">
        <f t="shared" si="1"/>
        <v>2.7529449929397866E-3</v>
      </c>
      <c r="Q23" s="24">
        <f t="shared" si="2"/>
        <v>1311530</v>
      </c>
      <c r="R23" s="37">
        <f t="shared" si="3"/>
        <v>0.19306120201880136</v>
      </c>
      <c r="S23" s="34"/>
      <c r="T23" s="35"/>
    </row>
    <row r="24" spans="1:21" x14ac:dyDescent="0.25">
      <c r="A24" s="4" t="s">
        <v>40</v>
      </c>
      <c r="B24" s="24">
        <v>5910080</v>
      </c>
      <c r="C24" s="30">
        <v>5981504</v>
      </c>
      <c r="D24" s="24">
        <v>6576163</v>
      </c>
      <c r="E24" s="24">
        <v>6781936</v>
      </c>
      <c r="F24" s="24">
        <v>6846282</v>
      </c>
      <c r="G24" s="24">
        <v>6907958</v>
      </c>
      <c r="H24" s="24">
        <v>6941108</v>
      </c>
      <c r="I24" s="24">
        <v>6976415</v>
      </c>
      <c r="J24" s="24">
        <v>6996608</v>
      </c>
      <c r="K24" s="24">
        <v>7030129</v>
      </c>
      <c r="L24" s="24">
        <v>7071448</v>
      </c>
      <c r="M24" s="24">
        <v>7110149</v>
      </c>
      <c r="N24" s="24">
        <v>7128311</v>
      </c>
      <c r="O24" s="24">
        <f t="shared" si="0"/>
        <v>18162</v>
      </c>
      <c r="P24" s="37">
        <f t="shared" si="1"/>
        <v>2.55437684920527E-3</v>
      </c>
      <c r="Q24" s="24">
        <f t="shared" si="2"/>
        <v>1218231</v>
      </c>
      <c r="R24" s="37">
        <f t="shared" si="3"/>
        <v>0.20612766663057014</v>
      </c>
      <c r="S24" s="34"/>
      <c r="T24" s="35"/>
    </row>
    <row r="25" spans="1:21" x14ac:dyDescent="0.25">
      <c r="A25" s="4" t="s">
        <v>41</v>
      </c>
      <c r="B25" s="24">
        <v>798982</v>
      </c>
      <c r="C25" s="30">
        <v>807220</v>
      </c>
      <c r="D25" s="24">
        <v>809910</v>
      </c>
      <c r="E25" s="24">
        <v>886916</v>
      </c>
      <c r="F25" s="24">
        <v>917418</v>
      </c>
      <c r="G25" s="24">
        <v>905048</v>
      </c>
      <c r="H25" s="24">
        <v>914573</v>
      </c>
      <c r="I25" s="24">
        <v>919124</v>
      </c>
      <c r="J25" s="24">
        <v>912377</v>
      </c>
      <c r="K25" s="24">
        <v>914895</v>
      </c>
      <c r="L25" s="24">
        <v>901935</v>
      </c>
      <c r="M25" s="24">
        <v>902337</v>
      </c>
      <c r="N25" s="24">
        <v>905379</v>
      </c>
      <c r="O25" s="24">
        <f t="shared" si="0"/>
        <v>3042</v>
      </c>
      <c r="P25" s="37">
        <f t="shared" si="1"/>
        <v>3.3712459978921402E-3</v>
      </c>
      <c r="Q25" s="24">
        <f t="shared" si="2"/>
        <v>106397</v>
      </c>
      <c r="R25" s="37">
        <f t="shared" si="3"/>
        <v>0.13316570335752245</v>
      </c>
      <c r="S25" s="34"/>
      <c r="T25" s="35"/>
    </row>
    <row r="26" spans="1:21" x14ac:dyDescent="0.25">
      <c r="A26" s="4" t="s">
        <v>42</v>
      </c>
      <c r="B26" s="24">
        <v>84276</v>
      </c>
      <c r="C26" s="30">
        <v>85909</v>
      </c>
      <c r="D26" s="24">
        <v>84017</v>
      </c>
      <c r="E26" s="24">
        <v>84147</v>
      </c>
      <c r="F26" s="24">
        <v>79662</v>
      </c>
      <c r="G26" s="24">
        <v>78072</v>
      </c>
      <c r="H26" s="24">
        <v>77948</v>
      </c>
      <c r="I26" s="24">
        <v>78793</v>
      </c>
      <c r="J26" s="24">
        <v>77327</v>
      </c>
      <c r="K26" s="24">
        <v>75870</v>
      </c>
      <c r="L26" s="24">
        <v>74549</v>
      </c>
      <c r="M26" s="24">
        <v>70131</v>
      </c>
      <c r="N26" s="24">
        <v>71178</v>
      </c>
      <c r="O26" s="24">
        <f t="shared" si="0"/>
        <v>1047</v>
      </c>
      <c r="P26" s="37">
        <f t="shared" si="1"/>
        <v>1.4929203918381316E-2</v>
      </c>
      <c r="Q26" s="24">
        <f t="shared" si="2"/>
        <v>-13098</v>
      </c>
      <c r="R26" s="37">
        <f t="shared" si="3"/>
        <v>-0.15541791257297452</v>
      </c>
      <c r="S26" s="34"/>
      <c r="T26" s="35"/>
    </row>
    <row r="27" spans="1:21" x14ac:dyDescent="0.25">
      <c r="B27" s="33"/>
      <c r="C27" s="34"/>
      <c r="D27" s="34"/>
      <c r="E27" s="34"/>
      <c r="F27" s="34"/>
      <c r="G27" s="34"/>
      <c r="H27" s="34"/>
      <c r="I27" s="34"/>
      <c r="J27" s="33"/>
      <c r="K27" s="34"/>
      <c r="L27" s="34"/>
      <c r="M27" s="34"/>
      <c r="N27" s="34"/>
      <c r="O27" s="34"/>
      <c r="P27" s="35"/>
      <c r="Q27" s="34"/>
      <c r="R27" s="35"/>
    </row>
    <row r="28" spans="1:21" x14ac:dyDescent="0.25">
      <c r="O28" s="34"/>
    </row>
    <row r="82" spans="1:8" ht="18.75" x14ac:dyDescent="0.3">
      <c r="A82" s="7" t="s">
        <v>43</v>
      </c>
    </row>
    <row r="83" spans="1:8" ht="15.75" x14ac:dyDescent="0.25">
      <c r="A83" s="13"/>
    </row>
    <row r="84" spans="1:8" ht="15.75" x14ac:dyDescent="0.25">
      <c r="A84" s="14" t="s">
        <v>56</v>
      </c>
    </row>
    <row r="85" spans="1:8" ht="15.75" x14ac:dyDescent="0.25">
      <c r="A85" s="15"/>
    </row>
    <row r="86" spans="1:8" ht="15.75" x14ac:dyDescent="0.25">
      <c r="A86" s="14" t="s">
        <v>59</v>
      </c>
    </row>
    <row r="87" spans="1:8" ht="15.75" x14ac:dyDescent="0.25">
      <c r="A87" s="15"/>
      <c r="B87" s="15"/>
      <c r="C87" s="15"/>
      <c r="D87" s="15"/>
      <c r="E87" s="15"/>
      <c r="F87" s="15"/>
      <c r="G87" s="15"/>
      <c r="H87" s="15"/>
    </row>
    <row r="88" spans="1:8" ht="15.75" x14ac:dyDescent="0.25">
      <c r="A88" s="16" t="s">
        <v>54</v>
      </c>
    </row>
    <row r="89" spans="1:8" ht="15.75" x14ac:dyDescent="0.25">
      <c r="A89" s="16" t="s">
        <v>55</v>
      </c>
    </row>
    <row r="90" spans="1:8" ht="15.75" x14ac:dyDescent="0.25">
      <c r="A90" s="17"/>
    </row>
    <row r="91" spans="1:8" ht="15.75" x14ac:dyDescent="0.25">
      <c r="A91" s="17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8">
        <f>BO10/C10</f>
        <v>9.6635239251096558E-2</v>
      </c>
      <c r="BR10" s="18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8">
        <f t="shared" ref="BQ11:BQ22" si="2">BO11/C11</f>
        <v>-4.6312982427280783E-2</v>
      </c>
      <c r="BR11" s="18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8">
        <f t="shared" si="2"/>
        <v>-5.0357009343439382E-2</v>
      </c>
      <c r="BR12" s="18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8">
        <f t="shared" si="2"/>
        <v>-4.6213209077025137E-4</v>
      </c>
      <c r="BR13" s="18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8">
        <f t="shared" si="2"/>
        <v>9.7820775649290429E-3</v>
      </c>
      <c r="BR14" s="18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8">
        <f t="shared" si="2"/>
        <v>-3.9779356539486277E-2</v>
      </c>
      <c r="BR15" s="18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8">
        <f t="shared" si="2"/>
        <v>8.1265467521843843E-3</v>
      </c>
      <c r="BR16" s="18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8">
        <f t="shared" si="2"/>
        <v>7.255327259568292E-3</v>
      </c>
      <c r="BR17" s="18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8">
        <f t="shared" si="2"/>
        <v>1.319365085306945E-2</v>
      </c>
      <c r="BR18" s="18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8">
        <f t="shared" si="2"/>
        <v>9.9337026974784474E-3</v>
      </c>
      <c r="BR19" s="18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8">
        <f t="shared" si="2"/>
        <v>6.1743402145308501E-3</v>
      </c>
      <c r="BR20" s="18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8">
        <f t="shared" si="2"/>
        <v>0.13560470457557183</v>
      </c>
      <c r="BR21" s="18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8">
        <f t="shared" si="2"/>
        <v>0.1834042670317502</v>
      </c>
      <c r="BR22" s="18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august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2025-09-01T08:16:45Z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