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13" documentId="8_{1F43EDE4-E872-4EC6-B8E1-728788702A04}" xr6:coauthVersionLast="47" xr6:coauthVersionMax="47" xr10:uidLastSave="{CDF8F049-B1A1-41BF-9E0E-E7848547DB96}"/>
  <bookViews>
    <workbookView xWindow="38280" yWindow="-120" windowWidth="29040" windowHeight="15720" tabRatio="792" xr2:uid="{00000000-000D-0000-FFFF-FFFF00000000}"/>
  </bookViews>
  <sheets>
    <sheet name="Forbruksgjeld - mai 2025" sheetId="22" r:id="rId1"/>
    <sheet name="Alder - siste 12 mnd (kilde)" sheetId="15" state="hidden" r:id="rId2"/>
  </sheets>
  <externalReferences>
    <externalReference r:id="rId3"/>
  </externalReferenc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22" l="1"/>
  <c r="R11" i="22"/>
  <c r="R13" i="22"/>
  <c r="R15" i="22"/>
  <c r="R16" i="22"/>
  <c r="R24" i="22"/>
  <c r="R25" i="22"/>
  <c r="Q9" i="22"/>
  <c r="R9" i="22" s="1"/>
  <c r="Q10" i="22"/>
  <c r="R10" i="22" s="1"/>
  <c r="Q11" i="22"/>
  <c r="Q13" i="22"/>
  <c r="Q14" i="22"/>
  <c r="R14" i="22" s="1"/>
  <c r="Q15" i="22"/>
  <c r="Q16" i="22"/>
  <c r="Q17" i="22"/>
  <c r="R17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Q25" i="22"/>
  <c r="Q26" i="22"/>
  <c r="R26" i="22" s="1"/>
  <c r="Q8" i="22"/>
  <c r="R8" i="22" s="1"/>
  <c r="P11" i="22"/>
  <c r="O9" i="22"/>
  <c r="P9" i="22" s="1"/>
  <c r="O10" i="22"/>
  <c r="P10" i="22" s="1"/>
  <c r="O11" i="22"/>
  <c r="O13" i="22"/>
  <c r="P13" i="22" s="1"/>
  <c r="O14" i="22"/>
  <c r="P14" i="22" s="1"/>
  <c r="O15" i="22"/>
  <c r="P15" i="22" s="1"/>
  <c r="O16" i="22"/>
  <c r="P16" i="22" s="1"/>
  <c r="O17" i="22"/>
  <c r="P17" i="22" s="1"/>
  <c r="O18" i="22"/>
  <c r="P18" i="22" s="1"/>
  <c r="O19" i="22"/>
  <c r="P19" i="22" s="1"/>
  <c r="O20" i="22"/>
  <c r="P20" i="22" s="1"/>
  <c r="O21" i="22"/>
  <c r="P21" i="22" s="1"/>
  <c r="O23" i="22"/>
  <c r="P23" i="22" s="1"/>
  <c r="O24" i="22"/>
  <c r="P24" i="22" s="1"/>
  <c r="O25" i="22"/>
  <c r="P25" i="22" s="1"/>
  <c r="O26" i="22"/>
  <c r="P26" i="22" s="1"/>
  <c r="O8" i="22"/>
  <c r="P8" i="22" s="1"/>
  <c r="L17" i="22" l="1"/>
  <c r="K17" i="22" l="1"/>
  <c r="B17" i="22" l="1"/>
  <c r="C17" i="22"/>
  <c r="D17" i="22"/>
  <c r="E17" i="22"/>
  <c r="J17" i="22"/>
  <c r="I17" i="22"/>
  <c r="H17" i="22"/>
  <c r="G17" i="22"/>
  <c r="F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<sst xmlns="http://schemas.openxmlformats.org/spreadsheetml/2006/main" count="545" uniqueCount="67">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</sst>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0" fontId="0" fillId="0" borderId="0" xfId="0" applyBorder="1"/>
    <xf numFmtId="164" fontId="0" fillId="0" borderId="0" xfId="0" applyNumberFormat="1" applyBorder="1"/>
    <xf numFmtId="3" fontId="24" fillId="0" borderId="0" xfId="0" applyNumberFormat="1" applyFont="1" applyBorder="1" applyAlignment="1">
      <alignment horizontal="right"/>
    </xf>
    <xf numFmtId="165" fontId="0" fillId="36" borderId="10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2024 - mai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2025'!$B$9:$N$9</c:f>
              <c:numCache>
                <c:formatCode>0.0</c:formatCode>
                <c:ptCount val="13"/>
                <c:pt idx="0">
                  <c:v>90</c:v>
                </c:pt>
                <c:pt idx="1">
                  <c:v>89.4</c:v>
                </c:pt>
                <c:pt idx="2">
                  <c:v>91</c:v>
                </c:pt>
                <c:pt idx="3">
                  <c:v>91.7</c:v>
                </c:pt>
                <c:pt idx="4">
                  <c:v>92.2</c:v>
                </c:pt>
                <c:pt idx="5">
                  <c:v>92.6</c:v>
                </c:pt>
                <c:pt idx="6">
                  <c:v>93.2</c:v>
                </c:pt>
                <c:pt idx="7">
                  <c:v>94.2</c:v>
                </c:pt>
                <c:pt idx="8" formatCode="General">
                  <c:v>94.2</c:v>
                </c:pt>
                <c:pt idx="9" formatCode="General">
                  <c:v>95.9</c:v>
                </c:pt>
                <c:pt idx="10" formatCode="General">
                  <c:v>96.1</c:v>
                </c:pt>
                <c:pt idx="11">
                  <c:v>96</c:v>
                </c:pt>
                <c:pt idx="12">
                  <c:v>96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2024 - mai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2025'!$B$15:$N$15</c:f>
              <c:numCache>
                <c:formatCode>General</c:formatCode>
                <c:ptCount val="13"/>
                <c:pt idx="0">
                  <c:v>42.7</c:v>
                </c:pt>
                <c:pt idx="1">
                  <c:v>41.2</c:v>
                </c:pt>
                <c:pt idx="2">
                  <c:v>41.7</c:v>
                </c:pt>
                <c:pt idx="3" formatCode="0.0">
                  <c:v>43</c:v>
                </c:pt>
                <c:pt idx="4">
                  <c:v>44.8</c:v>
                </c:pt>
                <c:pt idx="5">
                  <c:v>45.2</c:v>
                </c:pt>
                <c:pt idx="6">
                  <c:v>45.1</c:v>
                </c:pt>
                <c:pt idx="7">
                  <c:v>44.4</c:v>
                </c:pt>
                <c:pt idx="8" formatCode="0.0">
                  <c:v>44.5</c:v>
                </c:pt>
                <c:pt idx="9" formatCode="0.0">
                  <c:v>43.1</c:v>
                </c:pt>
                <c:pt idx="10" formatCode="0.0">
                  <c:v>42.7</c:v>
                </c:pt>
                <c:pt idx="11" formatCode="0.0">
                  <c:v>42.2</c:v>
                </c:pt>
                <c:pt idx="12" formatCode="0.0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mai 2024 - mai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2025'!$B$8:$N$8</c:f>
              <c:numCache>
                <c:formatCode>0.0</c:formatCode>
                <c:ptCount val="13"/>
                <c:pt idx="0">
                  <c:v>164.9</c:v>
                </c:pt>
                <c:pt idx="1">
                  <c:v>161.30000000000001</c:v>
                </c:pt>
                <c:pt idx="2">
                  <c:v>165.8</c:v>
                </c:pt>
                <c:pt idx="3">
                  <c:v>167</c:v>
                </c:pt>
                <c:pt idx="4">
                  <c:v>168.2</c:v>
                </c:pt>
                <c:pt idx="5">
                  <c:v>171.3</c:v>
                </c:pt>
                <c:pt idx="6">
                  <c:v>172.9</c:v>
                </c:pt>
                <c:pt idx="7">
                  <c:v>173.3</c:v>
                </c:pt>
                <c:pt idx="8" formatCode="General">
                  <c:v>171.7</c:v>
                </c:pt>
                <c:pt idx="9" formatCode="General">
                  <c:v>171.5</c:v>
                </c:pt>
                <c:pt idx="10" formatCode="General">
                  <c:v>172.8</c:v>
                </c:pt>
                <c:pt idx="11" formatCode="General">
                  <c:v>173.1</c:v>
                </c:pt>
                <c:pt idx="12" formatCode="General">
                  <c:v>174.3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2024 - mai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2025'!$B$16:$N$16</c:f>
              <c:numCache>
                <c:formatCode>0.0</c:formatCode>
                <c:ptCount val="13"/>
                <c:pt idx="0">
                  <c:v>31.3</c:v>
                </c:pt>
                <c:pt idx="1">
                  <c:v>29.8</c:v>
                </c:pt>
                <c:pt idx="2">
                  <c:v>32.1</c:v>
                </c:pt>
                <c:pt idx="3">
                  <c:v>31.3</c:v>
                </c:pt>
                <c:pt idx="4">
                  <c:v>30.1</c:v>
                </c:pt>
                <c:pt idx="5">
                  <c:v>32.5</c:v>
                </c:pt>
                <c:pt idx="6">
                  <c:v>33.700000000000003</c:v>
                </c:pt>
                <c:pt idx="7">
                  <c:v>33.799999999999997</c:v>
                </c:pt>
                <c:pt idx="8" formatCode="General">
                  <c:v>32.200000000000003</c:v>
                </c:pt>
                <c:pt idx="9" formatCode="General">
                  <c:v>31.6</c:v>
                </c:pt>
                <c:pt idx="10" formatCode="General">
                  <c:v>33.1</c:v>
                </c:pt>
                <c:pt idx="11" formatCode="General">
                  <c:v>33.9</c:v>
                </c:pt>
                <c:pt idx="12" formatCode="General">
                  <c:v>36.1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7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2024 - mai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mai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2025'!$B$17:$N$17</c:f>
              <c:numCache>
                <c:formatCode>0.0</c:formatCode>
                <c:ptCount val="13"/>
                <c:pt idx="0">
                  <c:v>132.69999999999999</c:v>
                </c:pt>
                <c:pt idx="1">
                  <c:v>130.60000000000002</c:v>
                </c:pt>
                <c:pt idx="2">
                  <c:v>132.69999999999999</c:v>
                </c:pt>
                <c:pt idx="3">
                  <c:v>134.69999999999999</c:v>
                </c:pt>
                <c:pt idx="4">
                  <c:v>137</c:v>
                </c:pt>
                <c:pt idx="5">
                  <c:v>137.80000000000001</c:v>
                </c:pt>
                <c:pt idx="6">
                  <c:v>138.30000000000001</c:v>
                </c:pt>
                <c:pt idx="7">
                  <c:v>138.6</c:v>
                </c:pt>
                <c:pt idx="8">
                  <c:v>138.69999999999999</c:v>
                </c:pt>
                <c:pt idx="9">
                  <c:v>139</c:v>
                </c:pt>
                <c:pt idx="10">
                  <c:v>138.80000000000001</c:v>
                </c:pt>
                <c:pt idx="11">
                  <c:v>138.19999999999999</c:v>
                </c:pt>
                <c:pt idx="12">
                  <c:v>137.30000000000001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mai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mai 2025'!$B$15:$L$15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42.7</c:v>
                      </c:pt>
                      <c:pt idx="1">
                        <c:v>41.2</c:v>
                      </c:pt>
                      <c:pt idx="2">
                        <c:v>41.7</c:v>
                      </c:pt>
                      <c:pt idx="3" formatCode="0.0">
                        <c:v>43</c:v>
                      </c:pt>
                      <c:pt idx="4">
                        <c:v>44.8</c:v>
                      </c:pt>
                      <c:pt idx="5">
                        <c:v>45.2</c:v>
                      </c:pt>
                      <c:pt idx="6">
                        <c:v>45.1</c:v>
                      </c:pt>
                      <c:pt idx="7">
                        <c:v>44.4</c:v>
                      </c:pt>
                      <c:pt idx="8" formatCode="0.0">
                        <c:v>44.5</c:v>
                      </c:pt>
                      <c:pt idx="9" formatCode="0.0">
                        <c:v>43.1</c:v>
                      </c:pt>
                      <c:pt idx="10" formatCode="0.0">
                        <c:v>42.7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557122</xdr:colOff>
      <xdr:row>78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41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545052</xdr:colOff>
      <xdr:row>28</xdr:row>
      <xdr:rowOff>132689</xdr:rowOff>
    </xdr:from>
    <xdr:to>
      <xdr:col>28</xdr:col>
      <xdr:colOff>317498</xdr:colOff>
      <xdr:row>53</xdr:row>
      <xdr:rowOff>10241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topLeftCell="B1" zoomScale="79" zoomScaleNormal="79" workbookViewId="0">
      <selection activeCell="V15" sqref="V15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39" t="s">
        <v>66</v>
      </c>
    </row>
    <row r="6" spans="1:21" x14ac:dyDescent="0.25">
      <c r="A6" s="20"/>
      <c r="B6" s="26">
        <v>2024</v>
      </c>
      <c r="D6" s="29"/>
      <c r="E6" s="29"/>
      <c r="G6" s="32"/>
      <c r="I6" s="26"/>
      <c r="J6" s="26">
        <v>2025</v>
      </c>
    </row>
    <row r="7" spans="1:21" x14ac:dyDescent="0.25">
      <c r="B7" s="8" t="s">
        <v>53</v>
      </c>
      <c r="C7" s="8" t="s">
        <v>63</v>
      </c>
      <c r="D7" s="8" t="s">
        <v>64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35" t="s">
        <v>65</v>
      </c>
      <c r="K7" s="8" t="s">
        <v>52</v>
      </c>
      <c r="L7" s="8" t="s">
        <v>61</v>
      </c>
      <c r="M7" s="8" t="s">
        <v>62</v>
      </c>
      <c r="N7" s="8" t="s">
        <v>53</v>
      </c>
      <c r="O7" s="9" t="s">
        <v>23</v>
      </c>
      <c r="P7" s="9" t="s">
        <v>24</v>
      </c>
      <c r="Q7" s="10" t="s">
        <v>25</v>
      </c>
      <c r="R7" s="11" t="s">
        <v>26</v>
      </c>
      <c r="S7" s="41"/>
      <c r="T7" s="41"/>
      <c r="U7" s="28"/>
    </row>
    <row r="8" spans="1:21" x14ac:dyDescent="0.25">
      <c r="A8" s="3" t="s">
        <v>27</v>
      </c>
      <c r="B8" s="22">
        <v>164.9</v>
      </c>
      <c r="C8" s="22">
        <v>161.30000000000001</v>
      </c>
      <c r="D8" s="22">
        <v>165.8</v>
      </c>
      <c r="E8" s="22">
        <v>167</v>
      </c>
      <c r="F8" s="30">
        <v>168.2</v>
      </c>
      <c r="G8" s="22">
        <v>171.3</v>
      </c>
      <c r="H8" s="22">
        <v>172.9</v>
      </c>
      <c r="I8" s="22">
        <v>173.3</v>
      </c>
      <c r="J8" s="23">
        <v>171.7</v>
      </c>
      <c r="K8" s="23">
        <v>171.5</v>
      </c>
      <c r="L8" s="23">
        <v>172.8</v>
      </c>
      <c r="M8" s="23">
        <v>173.1</v>
      </c>
      <c r="N8" s="23">
        <v>174.3</v>
      </c>
      <c r="O8" s="23">
        <f>N8-M8</f>
        <v>1.2000000000000171</v>
      </c>
      <c r="P8" s="12">
        <f>O8/M8</f>
        <v>6.9324090121318143E-3</v>
      </c>
      <c r="Q8" s="22">
        <f>N8-B8</f>
        <v>9.4000000000000057</v>
      </c>
      <c r="R8" s="40">
        <f>Q8/B8</f>
        <v>5.7004244996967893E-2</v>
      </c>
      <c r="S8" s="42"/>
      <c r="T8" s="38"/>
    </row>
    <row r="9" spans="1:21" x14ac:dyDescent="0.25">
      <c r="A9" s="4" t="s">
        <v>28</v>
      </c>
      <c r="B9" s="22">
        <v>90</v>
      </c>
      <c r="C9" s="22">
        <v>89.4</v>
      </c>
      <c r="D9" s="22">
        <v>91</v>
      </c>
      <c r="E9" s="22">
        <v>91.7</v>
      </c>
      <c r="F9" s="30">
        <v>92.2</v>
      </c>
      <c r="G9" s="22">
        <v>92.6</v>
      </c>
      <c r="H9" s="22">
        <v>93.2</v>
      </c>
      <c r="I9" s="22">
        <v>94.2</v>
      </c>
      <c r="J9" s="23">
        <v>94.2</v>
      </c>
      <c r="K9" s="23">
        <v>95.9</v>
      </c>
      <c r="L9" s="23">
        <v>96.1</v>
      </c>
      <c r="M9" s="22">
        <v>96</v>
      </c>
      <c r="N9" s="22">
        <v>96</v>
      </c>
      <c r="O9" s="23">
        <f t="shared" ref="O9:O26" si="0">N9-M9</f>
        <v>0</v>
      </c>
      <c r="P9" s="12">
        <f t="shared" ref="P9:P26" si="1">O9/M9</f>
        <v>0</v>
      </c>
      <c r="Q9" s="22">
        <f t="shared" ref="Q9:Q26" si="2">N9-B9</f>
        <v>6</v>
      </c>
      <c r="R9" s="40">
        <f t="shared" ref="R9:R26" si="3">Q9/B9</f>
        <v>6.6666666666666666E-2</v>
      </c>
      <c r="S9" s="42"/>
      <c r="T9" s="38"/>
    </row>
    <row r="10" spans="1:21" x14ac:dyDescent="0.25">
      <c r="A10" s="4" t="s">
        <v>29</v>
      </c>
      <c r="B10" s="22">
        <v>74</v>
      </c>
      <c r="C10" s="22">
        <v>71</v>
      </c>
      <c r="D10" s="22">
        <v>73.8</v>
      </c>
      <c r="E10" s="22">
        <v>74.3</v>
      </c>
      <c r="F10" s="30">
        <v>74.900000000000006</v>
      </c>
      <c r="G10" s="22">
        <v>77.7</v>
      </c>
      <c r="H10" s="22">
        <v>78.8</v>
      </c>
      <c r="I10" s="22">
        <v>78.2</v>
      </c>
      <c r="J10" s="23">
        <v>76.7</v>
      </c>
      <c r="K10" s="23">
        <v>74.7</v>
      </c>
      <c r="L10" s="23">
        <v>75.8</v>
      </c>
      <c r="M10" s="23">
        <v>76.099999999999994</v>
      </c>
      <c r="N10" s="22">
        <v>77.400000000000006</v>
      </c>
      <c r="O10" s="23">
        <f t="shared" si="0"/>
        <v>1.3000000000000114</v>
      </c>
      <c r="P10" s="12">
        <f t="shared" si="1"/>
        <v>1.7082785808147326E-2</v>
      </c>
      <c r="Q10" s="22">
        <f t="shared" si="2"/>
        <v>3.4000000000000057</v>
      </c>
      <c r="R10" s="40">
        <f t="shared" si="3"/>
        <v>4.5945945945946025E-2</v>
      </c>
      <c r="S10" s="42"/>
      <c r="T10" s="38"/>
    </row>
    <row r="11" spans="1:21" x14ac:dyDescent="0.25">
      <c r="A11" s="4" t="s">
        <v>30</v>
      </c>
      <c r="B11" s="22">
        <v>1</v>
      </c>
      <c r="C11" s="22">
        <v>1</v>
      </c>
      <c r="D11" s="22">
        <v>1</v>
      </c>
      <c r="E11" s="22">
        <v>0.9</v>
      </c>
      <c r="F11" s="30">
        <v>1</v>
      </c>
      <c r="G11" s="22">
        <v>1</v>
      </c>
      <c r="H11" s="22">
        <v>1</v>
      </c>
      <c r="I11" s="22">
        <v>0.9</v>
      </c>
      <c r="J11" s="22">
        <v>0.9</v>
      </c>
      <c r="K11" s="22">
        <v>0.9</v>
      </c>
      <c r="L11" s="22">
        <v>0.9</v>
      </c>
      <c r="M11" s="22">
        <v>0.9</v>
      </c>
      <c r="N11" s="22">
        <v>0.9</v>
      </c>
      <c r="O11" s="23">
        <f t="shared" si="0"/>
        <v>0</v>
      </c>
      <c r="P11" s="12">
        <f t="shared" si="1"/>
        <v>0</v>
      </c>
      <c r="Q11" s="22">
        <f t="shared" si="2"/>
        <v>-9.9999999999999978E-2</v>
      </c>
      <c r="R11" s="40">
        <f t="shared" si="3"/>
        <v>-9.9999999999999978E-2</v>
      </c>
      <c r="S11" s="42"/>
      <c r="T11" s="38"/>
    </row>
    <row r="12" spans="1:21" x14ac:dyDescent="0.25">
      <c r="A12" s="13"/>
      <c r="B12" s="24"/>
      <c r="C12" s="24"/>
      <c r="D12" s="24"/>
      <c r="E12" s="24"/>
      <c r="F12" s="27"/>
      <c r="G12" s="24"/>
      <c r="H12" s="24"/>
      <c r="I12" s="24"/>
      <c r="J12" s="21"/>
      <c r="K12" s="21"/>
      <c r="L12" s="21"/>
      <c r="M12" s="21"/>
      <c r="N12" s="21"/>
      <c r="O12" s="21"/>
      <c r="P12" s="21"/>
      <c r="Q12" s="21"/>
      <c r="R12" s="21"/>
      <c r="S12" s="42"/>
      <c r="T12" s="38"/>
    </row>
    <row r="13" spans="1:21" x14ac:dyDescent="0.25">
      <c r="A13" s="3" t="s">
        <v>31</v>
      </c>
      <c r="B13" s="22">
        <v>219.4</v>
      </c>
      <c r="C13" s="22">
        <v>216.1</v>
      </c>
      <c r="D13" s="22">
        <v>218</v>
      </c>
      <c r="E13" s="23">
        <v>221.8</v>
      </c>
      <c r="F13" s="4">
        <v>225.6</v>
      </c>
      <c r="G13" s="23">
        <v>243.5</v>
      </c>
      <c r="H13" s="23">
        <v>249.6</v>
      </c>
      <c r="I13" s="23">
        <v>251.4</v>
      </c>
      <c r="J13" s="23">
        <v>252.5</v>
      </c>
      <c r="K13" s="23">
        <v>251.7</v>
      </c>
      <c r="L13" s="23">
        <v>253.1</v>
      </c>
      <c r="M13" s="23">
        <v>256.8</v>
      </c>
      <c r="N13" s="23">
        <v>260.60000000000002</v>
      </c>
      <c r="O13" s="23">
        <f t="shared" si="0"/>
        <v>3.8000000000000114</v>
      </c>
      <c r="P13" s="12">
        <f t="shared" si="1"/>
        <v>1.4797507788162037E-2</v>
      </c>
      <c r="Q13" s="22">
        <f t="shared" si="2"/>
        <v>41.200000000000017</v>
      </c>
      <c r="R13" s="40">
        <f t="shared" si="3"/>
        <v>0.18778486782133097</v>
      </c>
      <c r="S13" s="42"/>
      <c r="T13" s="38"/>
    </row>
    <row r="14" spans="1:21" x14ac:dyDescent="0.25">
      <c r="A14" s="4" t="s">
        <v>32</v>
      </c>
      <c r="B14" s="22">
        <v>74</v>
      </c>
      <c r="C14" s="22">
        <v>71</v>
      </c>
      <c r="D14" s="22">
        <v>73.8</v>
      </c>
      <c r="E14" s="23">
        <v>74.3</v>
      </c>
      <c r="F14" s="4">
        <v>74.900000000000006</v>
      </c>
      <c r="G14" s="23">
        <v>77.7</v>
      </c>
      <c r="H14" s="23">
        <v>78.8</v>
      </c>
      <c r="I14" s="23">
        <v>78.2</v>
      </c>
      <c r="J14" s="23">
        <v>76.7</v>
      </c>
      <c r="K14" s="23">
        <v>74.7</v>
      </c>
      <c r="L14" s="23">
        <v>75.8</v>
      </c>
      <c r="M14" s="23">
        <v>76.099999999999994</v>
      </c>
      <c r="N14" s="22">
        <v>77.400000000000006</v>
      </c>
      <c r="O14" s="23">
        <f t="shared" si="0"/>
        <v>1.3000000000000114</v>
      </c>
      <c r="P14" s="12">
        <f t="shared" si="1"/>
        <v>1.7082785808147326E-2</v>
      </c>
      <c r="Q14" s="22">
        <f t="shared" si="2"/>
        <v>3.4000000000000057</v>
      </c>
      <c r="R14" s="40">
        <f t="shared" si="3"/>
        <v>4.5945945945946025E-2</v>
      </c>
      <c r="S14" s="42"/>
      <c r="T14" s="38"/>
    </row>
    <row r="15" spans="1:21" x14ac:dyDescent="0.25">
      <c r="A15" s="4" t="s">
        <v>33</v>
      </c>
      <c r="B15" s="23">
        <v>42.7</v>
      </c>
      <c r="C15" s="23">
        <v>41.2</v>
      </c>
      <c r="D15" s="23">
        <v>41.7</v>
      </c>
      <c r="E15" s="22">
        <v>43</v>
      </c>
      <c r="F15" s="4">
        <v>44.8</v>
      </c>
      <c r="G15" s="23">
        <v>45.2</v>
      </c>
      <c r="H15" s="23">
        <v>45.1</v>
      </c>
      <c r="I15" s="23">
        <v>44.4</v>
      </c>
      <c r="J15" s="22">
        <v>44.5</v>
      </c>
      <c r="K15" s="22">
        <v>43.1</v>
      </c>
      <c r="L15" s="22">
        <v>42.7</v>
      </c>
      <c r="M15" s="22">
        <v>42.2</v>
      </c>
      <c r="N15" s="22">
        <v>41.3</v>
      </c>
      <c r="O15" s="23">
        <f t="shared" si="0"/>
        <v>-0.90000000000000568</v>
      </c>
      <c r="P15" s="12">
        <f t="shared" si="1"/>
        <v>-2.1327014218009612E-2</v>
      </c>
      <c r="Q15" s="22">
        <f t="shared" si="2"/>
        <v>-1.4000000000000057</v>
      </c>
      <c r="R15" s="40">
        <f t="shared" si="3"/>
        <v>-3.2786885245901773E-2</v>
      </c>
      <c r="S15" s="42"/>
      <c r="T15" s="38"/>
    </row>
    <row r="16" spans="1:21" x14ac:dyDescent="0.25">
      <c r="A16" s="4" t="s">
        <v>34</v>
      </c>
      <c r="B16" s="22">
        <v>31.3</v>
      </c>
      <c r="C16" s="22">
        <v>29.8</v>
      </c>
      <c r="D16" s="22">
        <v>32.1</v>
      </c>
      <c r="E16" s="22">
        <v>31.3</v>
      </c>
      <c r="F16" s="30">
        <v>30.1</v>
      </c>
      <c r="G16" s="22">
        <v>32.5</v>
      </c>
      <c r="H16" s="22">
        <v>33.700000000000003</v>
      </c>
      <c r="I16" s="22">
        <v>33.799999999999997</v>
      </c>
      <c r="J16" s="23">
        <v>32.200000000000003</v>
      </c>
      <c r="K16" s="23">
        <v>31.6</v>
      </c>
      <c r="L16" s="23">
        <v>33.1</v>
      </c>
      <c r="M16" s="23">
        <v>33.9</v>
      </c>
      <c r="N16" s="23">
        <v>36.1</v>
      </c>
      <c r="O16" s="23">
        <f t="shared" si="0"/>
        <v>2.2000000000000028</v>
      </c>
      <c r="P16" s="12">
        <f t="shared" si="1"/>
        <v>6.489675516224197E-2</v>
      </c>
      <c r="Q16" s="22">
        <f t="shared" si="2"/>
        <v>4.8000000000000007</v>
      </c>
      <c r="R16" s="40">
        <f t="shared" si="3"/>
        <v>0.15335463258785945</v>
      </c>
      <c r="S16" s="42"/>
      <c r="T16" s="38"/>
    </row>
    <row r="17" spans="1:20" x14ac:dyDescent="0.25">
      <c r="A17" s="13" t="s">
        <v>57</v>
      </c>
      <c r="B17" s="24">
        <f t="shared" ref="B17:D17" si="4">B9+B15</f>
        <v>132.69999999999999</v>
      </c>
      <c r="C17" s="24">
        <f t="shared" si="4"/>
        <v>130.60000000000002</v>
      </c>
      <c r="D17" s="24">
        <f t="shared" si="4"/>
        <v>132.69999999999999</v>
      </c>
      <c r="E17" s="24">
        <f>E9+E15</f>
        <v>134.69999999999999</v>
      </c>
      <c r="F17" s="24">
        <f t="shared" ref="F17:I17" si="5">F9+F15</f>
        <v>137</v>
      </c>
      <c r="G17" s="24">
        <f>G9+G15</f>
        <v>137.80000000000001</v>
      </c>
      <c r="H17" s="24">
        <f t="shared" si="5"/>
        <v>138.30000000000001</v>
      </c>
      <c r="I17" s="24">
        <f t="shared" si="5"/>
        <v>138.6</v>
      </c>
      <c r="J17" s="24">
        <f>J9+J15</f>
        <v>138.69999999999999</v>
      </c>
      <c r="K17" s="24">
        <f>K9+K15</f>
        <v>139</v>
      </c>
      <c r="L17" s="24">
        <f>L9+L15</f>
        <v>138.80000000000001</v>
      </c>
      <c r="M17" s="24">
        <v>138.19999999999999</v>
      </c>
      <c r="N17" s="24">
        <f>N9+N15</f>
        <v>137.30000000000001</v>
      </c>
      <c r="O17" s="21">
        <f t="shared" si="0"/>
        <v>-0.89999999999997726</v>
      </c>
      <c r="P17" s="34">
        <f t="shared" si="1"/>
        <v>-6.5123010130244382E-3</v>
      </c>
      <c r="Q17" s="24">
        <f t="shared" si="2"/>
        <v>4.6000000000000227</v>
      </c>
      <c r="R17" s="44">
        <f t="shared" si="3"/>
        <v>3.4664657121326471E-2</v>
      </c>
      <c r="S17" s="42"/>
      <c r="T17" s="38"/>
    </row>
    <row r="18" spans="1:20" x14ac:dyDescent="0.25">
      <c r="A18" s="3" t="s">
        <v>35</v>
      </c>
      <c r="B18" s="25">
        <v>3179627</v>
      </c>
      <c r="C18" s="25">
        <v>3171359</v>
      </c>
      <c r="D18" s="25">
        <v>3181027</v>
      </c>
      <c r="E18" s="25">
        <v>3188654</v>
      </c>
      <c r="F18" s="31">
        <v>3201921</v>
      </c>
      <c r="G18" s="25">
        <v>3305226</v>
      </c>
      <c r="H18" s="25">
        <v>3349903</v>
      </c>
      <c r="I18" s="25">
        <v>3370739</v>
      </c>
      <c r="J18" s="25">
        <v>3385342</v>
      </c>
      <c r="K18" s="25">
        <v>3397388</v>
      </c>
      <c r="L18" s="25">
        <v>3411488</v>
      </c>
      <c r="M18" s="25">
        <v>3420421</v>
      </c>
      <c r="N18" s="25">
        <v>3432764</v>
      </c>
      <c r="O18" s="25">
        <f t="shared" si="0"/>
        <v>12343</v>
      </c>
      <c r="P18" s="12">
        <f t="shared" si="1"/>
        <v>3.6086201084603326E-3</v>
      </c>
      <c r="Q18" s="25">
        <f t="shared" si="2"/>
        <v>253137</v>
      </c>
      <c r="R18" s="40">
        <f t="shared" si="3"/>
        <v>7.961216834553235E-2</v>
      </c>
      <c r="S18" s="43"/>
      <c r="T18" s="38"/>
    </row>
    <row r="19" spans="1:20" x14ac:dyDescent="0.25">
      <c r="A19" s="4" t="s">
        <v>36</v>
      </c>
      <c r="B19" s="25">
        <v>3091695</v>
      </c>
      <c r="C19" s="25">
        <v>3083109</v>
      </c>
      <c r="D19" s="25">
        <v>3089438</v>
      </c>
      <c r="E19" s="25">
        <v>3096694</v>
      </c>
      <c r="F19" s="31">
        <v>3110930</v>
      </c>
      <c r="G19" s="33">
        <v>3222965</v>
      </c>
      <c r="H19" s="33">
        <v>3263307</v>
      </c>
      <c r="I19" s="33">
        <v>3284373</v>
      </c>
      <c r="J19" s="25">
        <v>3301729</v>
      </c>
      <c r="K19" s="33">
        <v>3313605</v>
      </c>
      <c r="L19" s="33">
        <v>3327664</v>
      </c>
      <c r="M19" s="33">
        <v>3337712</v>
      </c>
      <c r="N19" s="33">
        <v>3351096</v>
      </c>
      <c r="O19" s="25">
        <f t="shared" si="0"/>
        <v>13384</v>
      </c>
      <c r="P19" s="12">
        <f t="shared" si="1"/>
        <v>4.0099325525989058E-3</v>
      </c>
      <c r="Q19" s="25">
        <f t="shared" si="2"/>
        <v>259401</v>
      </c>
      <c r="R19" s="40">
        <f t="shared" si="3"/>
        <v>8.390251949173512E-2</v>
      </c>
      <c r="S19" s="43"/>
      <c r="T19" s="38"/>
    </row>
    <row r="20" spans="1:20" x14ac:dyDescent="0.25">
      <c r="A20" s="4" t="s">
        <v>37</v>
      </c>
      <c r="B20" s="25">
        <v>449306</v>
      </c>
      <c r="C20" s="25">
        <v>442535</v>
      </c>
      <c r="D20" s="25">
        <v>453474</v>
      </c>
      <c r="E20" s="25">
        <v>460911</v>
      </c>
      <c r="F20" s="31">
        <v>466068</v>
      </c>
      <c r="G20" s="25">
        <v>469029</v>
      </c>
      <c r="H20" s="25">
        <v>488136</v>
      </c>
      <c r="I20" s="25">
        <v>500939</v>
      </c>
      <c r="J20" s="25">
        <v>495731</v>
      </c>
      <c r="K20" s="25">
        <v>503482</v>
      </c>
      <c r="L20" s="25">
        <v>505213</v>
      </c>
      <c r="M20" s="25">
        <v>503423</v>
      </c>
      <c r="N20" s="25">
        <v>505035</v>
      </c>
      <c r="O20" s="25">
        <f t="shared" si="0"/>
        <v>1612</v>
      </c>
      <c r="P20" s="12">
        <f t="shared" si="1"/>
        <v>3.2020785701090335E-3</v>
      </c>
      <c r="Q20" s="25">
        <f t="shared" si="2"/>
        <v>55729</v>
      </c>
      <c r="R20" s="40">
        <f t="shared" si="3"/>
        <v>0.12403350945680672</v>
      </c>
      <c r="S20" s="43"/>
      <c r="T20" s="38"/>
    </row>
    <row r="21" spans="1:20" x14ac:dyDescent="0.25">
      <c r="A21" s="4" t="s">
        <v>38</v>
      </c>
      <c r="B21" s="25">
        <v>62262</v>
      </c>
      <c r="C21" s="25">
        <v>61615</v>
      </c>
      <c r="D21" s="25">
        <v>79777</v>
      </c>
      <c r="E21" s="25">
        <v>80610</v>
      </c>
      <c r="F21" s="31">
        <v>81985</v>
      </c>
      <c r="G21" s="25">
        <v>80205</v>
      </c>
      <c r="H21" s="25">
        <v>80265</v>
      </c>
      <c r="I21" s="25">
        <v>76163</v>
      </c>
      <c r="J21" s="25">
        <v>74622</v>
      </c>
      <c r="K21" s="25">
        <v>74619</v>
      </c>
      <c r="L21" s="25">
        <v>75370</v>
      </c>
      <c r="M21" s="25">
        <v>74078</v>
      </c>
      <c r="N21" s="25">
        <v>72762</v>
      </c>
      <c r="O21" s="25">
        <f t="shared" si="0"/>
        <v>-1316</v>
      </c>
      <c r="P21" s="12">
        <f t="shared" si="1"/>
        <v>-1.7765058451902051E-2</v>
      </c>
      <c r="Q21" s="25">
        <f t="shared" si="2"/>
        <v>10500</v>
      </c>
      <c r="R21" s="40">
        <f t="shared" si="3"/>
        <v>0.16864218945745399</v>
      </c>
      <c r="S21" s="43"/>
      <c r="T21" s="38"/>
    </row>
    <row r="22" spans="1:20" x14ac:dyDescent="0.25">
      <c r="A22" s="13"/>
      <c r="B22" s="21"/>
      <c r="C22" s="21"/>
      <c r="D22" s="21"/>
      <c r="E22" s="21"/>
      <c r="F22" s="13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43"/>
      <c r="T22" s="38"/>
    </row>
    <row r="23" spans="1:20" x14ac:dyDescent="0.25">
      <c r="A23" s="3" t="s">
        <v>39</v>
      </c>
      <c r="B23" s="25">
        <v>6813376</v>
      </c>
      <c r="C23" s="25">
        <v>6702872</v>
      </c>
      <c r="D23" s="25">
        <v>6751452</v>
      </c>
      <c r="E23" s="25">
        <v>6793338</v>
      </c>
      <c r="F23" s="31">
        <v>6874633</v>
      </c>
      <c r="G23" s="25">
        <v>7470090</v>
      </c>
      <c r="H23" s="25">
        <v>7752999</v>
      </c>
      <c r="I23" s="25">
        <v>7843362</v>
      </c>
      <c r="J23" s="25">
        <v>7891078</v>
      </c>
      <c r="K23" s="25">
        <v>7933629</v>
      </c>
      <c r="L23" s="25">
        <v>7974332</v>
      </c>
      <c r="M23" s="25">
        <v>7986312</v>
      </c>
      <c r="N23" s="25">
        <v>8020894</v>
      </c>
      <c r="O23" s="25">
        <f t="shared" si="0"/>
        <v>34582</v>
      </c>
      <c r="P23" s="12">
        <f t="shared" si="1"/>
        <v>4.330158901881119E-3</v>
      </c>
      <c r="Q23" s="25">
        <f t="shared" si="2"/>
        <v>1207518</v>
      </c>
      <c r="R23" s="40">
        <f t="shared" si="3"/>
        <v>0.17722755943602703</v>
      </c>
      <c r="S23" s="43"/>
      <c r="T23" s="38"/>
    </row>
    <row r="24" spans="1:20" x14ac:dyDescent="0.25">
      <c r="A24" s="4" t="s">
        <v>40</v>
      </c>
      <c r="B24" s="25">
        <v>5964057</v>
      </c>
      <c r="C24" s="25">
        <v>5866680</v>
      </c>
      <c r="D24" s="25">
        <v>5879989</v>
      </c>
      <c r="E24" s="25">
        <v>5910080</v>
      </c>
      <c r="F24" s="31">
        <v>5981504</v>
      </c>
      <c r="G24" s="25">
        <v>6576163</v>
      </c>
      <c r="H24" s="25">
        <v>6781936</v>
      </c>
      <c r="I24" s="25">
        <v>6846282</v>
      </c>
      <c r="J24" s="25">
        <v>6907958</v>
      </c>
      <c r="K24" s="25">
        <v>6941108</v>
      </c>
      <c r="L24" s="25">
        <v>6976415</v>
      </c>
      <c r="M24" s="25">
        <v>6996608</v>
      </c>
      <c r="N24" s="25">
        <v>7030129</v>
      </c>
      <c r="O24" s="25">
        <f t="shared" si="0"/>
        <v>33521</v>
      </c>
      <c r="P24" s="12">
        <f t="shared" si="1"/>
        <v>4.7910358848173287E-3</v>
      </c>
      <c r="Q24" s="25">
        <f t="shared" si="2"/>
        <v>1066072</v>
      </c>
      <c r="R24" s="40">
        <f t="shared" si="3"/>
        <v>0.17874946533877861</v>
      </c>
      <c r="S24" s="43"/>
      <c r="T24" s="38"/>
    </row>
    <row r="25" spans="1:20" x14ac:dyDescent="0.25">
      <c r="A25" s="4" t="s">
        <v>41</v>
      </c>
      <c r="B25" s="25">
        <v>783902</v>
      </c>
      <c r="C25" s="25">
        <v>771494</v>
      </c>
      <c r="D25" s="25">
        <v>787992</v>
      </c>
      <c r="E25" s="25">
        <v>798982</v>
      </c>
      <c r="F25" s="31">
        <v>807220</v>
      </c>
      <c r="G25" s="25">
        <v>809910</v>
      </c>
      <c r="H25" s="25">
        <v>886916</v>
      </c>
      <c r="I25" s="25">
        <v>917418</v>
      </c>
      <c r="J25" s="25">
        <v>905048</v>
      </c>
      <c r="K25" s="25">
        <v>914573</v>
      </c>
      <c r="L25" s="25">
        <v>919124</v>
      </c>
      <c r="M25" s="25">
        <v>912377</v>
      </c>
      <c r="N25" s="25">
        <v>914895</v>
      </c>
      <c r="O25" s="25">
        <f t="shared" si="0"/>
        <v>2518</v>
      </c>
      <c r="P25" s="12">
        <f t="shared" si="1"/>
        <v>2.7598240639560181E-3</v>
      </c>
      <c r="Q25" s="25">
        <f t="shared" si="2"/>
        <v>130993</v>
      </c>
      <c r="R25" s="40">
        <f t="shared" si="3"/>
        <v>0.16710379613778253</v>
      </c>
      <c r="S25" s="43"/>
      <c r="T25" s="38"/>
    </row>
    <row r="26" spans="1:20" x14ac:dyDescent="0.25">
      <c r="A26" s="4" t="s">
        <v>42</v>
      </c>
      <c r="B26" s="25">
        <v>65417</v>
      </c>
      <c r="C26" s="25">
        <v>64698</v>
      </c>
      <c r="D26" s="25">
        <v>83471</v>
      </c>
      <c r="E26" s="25">
        <v>84276</v>
      </c>
      <c r="F26" s="31">
        <v>85909</v>
      </c>
      <c r="G26" s="25">
        <v>84017</v>
      </c>
      <c r="H26" s="25">
        <v>84147</v>
      </c>
      <c r="I26" s="25">
        <v>79662</v>
      </c>
      <c r="J26" s="25">
        <v>78072</v>
      </c>
      <c r="K26" s="25">
        <v>77948</v>
      </c>
      <c r="L26" s="25">
        <v>78793</v>
      </c>
      <c r="M26" s="25">
        <v>77327</v>
      </c>
      <c r="N26" s="25">
        <v>75870</v>
      </c>
      <c r="O26" s="25">
        <f t="shared" si="0"/>
        <v>-1457</v>
      </c>
      <c r="P26" s="12">
        <f t="shared" si="1"/>
        <v>-1.8842060341148627E-2</v>
      </c>
      <c r="Q26" s="25">
        <f t="shared" si="2"/>
        <v>10453</v>
      </c>
      <c r="R26" s="40">
        <f t="shared" si="3"/>
        <v>0.15979026858461867</v>
      </c>
      <c r="S26" s="43"/>
      <c r="T26" s="38"/>
    </row>
    <row r="27" spans="1:20" x14ac:dyDescent="0.25">
      <c r="B27" s="36"/>
      <c r="C27" s="37"/>
      <c r="D27" s="37"/>
      <c r="E27" s="37"/>
      <c r="F27" s="37"/>
      <c r="G27" s="37"/>
      <c r="H27" s="37"/>
      <c r="I27" s="37"/>
      <c r="J27" s="36"/>
      <c r="K27" s="37"/>
      <c r="L27" s="37"/>
      <c r="M27" s="37"/>
      <c r="N27" s="37"/>
      <c r="O27" s="37"/>
      <c r="P27" s="38"/>
      <c r="Q27" s="37"/>
      <c r="R27" s="38"/>
    </row>
    <row r="28" spans="1:20" x14ac:dyDescent="0.25">
      <c r="O28" s="37"/>
    </row>
    <row r="82" spans="1:8" ht="18.75" x14ac:dyDescent="0.3">
      <c r="A82" s="7" t="s">
        <v>43</v>
      </c>
    </row>
    <row r="83" spans="1:8" ht="15.75" x14ac:dyDescent="0.25">
      <c r="A83" s="14"/>
    </row>
    <row r="84" spans="1:8" ht="15.75" x14ac:dyDescent="0.25">
      <c r="A84" s="15" t="s">
        <v>56</v>
      </c>
    </row>
    <row r="85" spans="1:8" ht="15.75" x14ac:dyDescent="0.25">
      <c r="A85" s="16"/>
    </row>
    <row r="86" spans="1:8" ht="15.75" x14ac:dyDescent="0.25">
      <c r="A86" s="15" t="s">
        <v>59</v>
      </c>
    </row>
    <row r="87" spans="1:8" ht="15.75" x14ac:dyDescent="0.25">
      <c r="A87" s="16"/>
      <c r="B87" s="16"/>
      <c r="C87" s="16"/>
      <c r="D87" s="16"/>
      <c r="E87" s="16"/>
      <c r="F87" s="16"/>
      <c r="G87" s="16"/>
      <c r="H87" s="16"/>
    </row>
    <row r="88" spans="1:8" ht="15.75" x14ac:dyDescent="0.25">
      <c r="A88" s="17" t="s">
        <v>54</v>
      </c>
    </row>
    <row r="89" spans="1:8" ht="15.75" x14ac:dyDescent="0.25">
      <c r="A89" s="17" t="s">
        <v>55</v>
      </c>
    </row>
    <row r="90" spans="1:8" ht="15.75" x14ac:dyDescent="0.25">
      <c r="A90" s="18"/>
    </row>
    <row r="91" spans="1:8" ht="15.75" x14ac:dyDescent="0.25">
      <c r="A91" s="18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mai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2025-06-01T15:07:23Z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