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98" documentId="8_{3CE408DE-6EED-4426-ADCC-ECF8EF5BB1A5}" xr6:coauthVersionLast="47" xr6:coauthVersionMax="47" xr10:uidLastSave="{4A320DB5-8D26-425A-AFFF-39AD57C51A38}"/>
  <bookViews>
    <workbookView xWindow="38280" yWindow="-30" windowWidth="38640" windowHeight="21120" tabRatio="792" xr2:uid="{00000000-000D-0000-FFFF-FFFF00000000}"/>
  </bookViews>
  <sheets>
    <sheet name="Forbruksgjeld - 31 mars 2025" sheetId="22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2" l="1"/>
  <c r="Q8" i="22"/>
  <c r="N17" i="22"/>
  <c r="O9" i="22"/>
  <c r="O8" i="22"/>
  <c r="R8" i="22" l="1"/>
  <c r="P8" i="22"/>
  <c r="R19" i="22"/>
  <c r="R20" i="22"/>
  <c r="R18" i="22"/>
  <c r="R21" i="22"/>
  <c r="R23" i="22"/>
  <c r="R24" i="22"/>
  <c r="R25" i="22"/>
  <c r="R26" i="22"/>
  <c r="R9" i="22"/>
  <c r="Q10" i="22"/>
  <c r="R10" i="22" s="1"/>
  <c r="Q11" i="22"/>
  <c r="R11" i="22" s="1"/>
  <c r="Q13" i="22"/>
  <c r="R13" i="22" s="1"/>
  <c r="Q14" i="22"/>
  <c r="R14" i="22" s="1"/>
  <c r="Q15" i="22"/>
  <c r="R15" i="22" s="1"/>
  <c r="Q16" i="22"/>
  <c r="R16" i="22" s="1"/>
  <c r="Q18" i="22"/>
  <c r="Q19" i="22"/>
  <c r="Q20" i="22"/>
  <c r="Q21" i="22"/>
  <c r="Q23" i="22"/>
  <c r="Q24" i="22"/>
  <c r="Q25" i="22"/>
  <c r="Q26" i="22"/>
  <c r="P18" i="22"/>
  <c r="P19" i="22"/>
  <c r="P20" i="22"/>
  <c r="P21" i="22"/>
  <c r="P9" i="22"/>
  <c r="O10" i="22"/>
  <c r="P10" i="22" s="1"/>
  <c r="O11" i="22"/>
  <c r="P11" i="22" s="1"/>
  <c r="O13" i="22"/>
  <c r="P13" i="22" s="1"/>
  <c r="O14" i="22"/>
  <c r="P14" i="22" s="1"/>
  <c r="O15" i="22"/>
  <c r="P15" i="22" s="1"/>
  <c r="O16" i="22"/>
  <c r="P16" i="22" s="1"/>
  <c r="O18" i="22"/>
  <c r="O19" i="22"/>
  <c r="O20" i="22"/>
  <c r="O21" i="22"/>
  <c r="O23" i="22"/>
  <c r="P23" i="22" s="1"/>
  <c r="O24" i="22"/>
  <c r="P24" i="22" s="1"/>
  <c r="O25" i="22"/>
  <c r="P25" i="22" s="1"/>
  <c r="O26" i="22"/>
  <c r="P26" i="22" s="1"/>
  <c r="O17" i="22"/>
  <c r="P17" i="22" s="1"/>
  <c r="M17" i="22"/>
  <c r="B17" i="22" l="1"/>
  <c r="Q17" i="22" s="1"/>
  <c r="R17" i="22" s="1"/>
  <c r="C17" i="22"/>
  <c r="D17" i="22"/>
  <c r="E17" i="22"/>
  <c r="F17" i="22"/>
  <c r="G17" i="22"/>
  <c r="L17" i="22"/>
  <c r="K17" i="22"/>
  <c r="J17" i="22"/>
  <c r="I17" i="22"/>
  <c r="H17" i="22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<sst xmlns="http://schemas.openxmlformats.org/spreadsheetml/2006/main" count="545" uniqueCount="67">
  <si>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</si>
  <si>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</si>
  <si>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</si>
  <si>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</si>
  <si>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</si>
  <si>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</si>
  <si>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</si>
  <si>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</si>
  <si>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</si>
  <si>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</si>
  <si>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</si>
  <si>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</si>
  <si>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</si>
  <si>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</si>
  <si>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</si>
  <si>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</si>
  <si>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</si>
  <si>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</si>
  <si>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</si>
  <si>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</si>
  <si>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</si>
  <si>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</si>
  <si>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</si>
  <si>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</si>
  <si>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</si>
  <si>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</si>
  <si>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</si>
  <si>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</si>
  <si>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</si>
  <si>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</si>
  <si>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</si>
  <si>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</si>
  <si>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</si>
  <si>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</si>
  <si>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</si>
  <si>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</si>
  <si>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</si>
  <si>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</si>
  <si>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</si>
  <si>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</si>
  <si>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</si>
  <si>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</si>
  <si>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</si>
  <si>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</si>
  <si>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</si>
  <si>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</si>
  <si>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</si>
  <si>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</si>
  <si>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</si>
  <si>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</si>
  <si>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</si>
  <si>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</si>
  <si>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Feb</t>
  </si>
  <si>
    <t>Mai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</si>
  <si>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</si>
  <si>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</si>
  <si>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</si>
  <si>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</si>
  <si>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</si>
  <si>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</si>
  <si>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</si>
  <si>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</si>
  <si>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</si>
  <si>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</si>
  <si>
    <t>Juli</t>
  </si>
  <si>
    <t>jan</t>
  </si>
  <si>
    <t xml:space="preserve">Tallene under viser status siste dag i måneden.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</si>
</sst>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16" fontId="14" fillId="0" borderId="0" xfId="0" applyNumberFormat="1" applyFont="1"/>
    <xf numFmtId="3" fontId="24" fillId="0" borderId="12" xfId="0" applyNumberFormat="1" applyFont="1" applyBorder="1" applyAlignment="1">
      <alignment horizontal="right"/>
    </xf>
    <xf numFmtId="165" fontId="0" fillId="36" borderId="11" xfId="42" applyNumberFormat="1" applyFont="1" applyFill="1" applyBorder="1"/>
    <xf numFmtId="14" fontId="16" fillId="34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24" fillId="0" borderId="0" xfId="0" applyNumberFormat="1" applyFont="1" applyAlignment="1">
      <alignment horizontal="right"/>
    </xf>
    <xf numFmtId="165" fontId="0" fillId="0" borderId="0" xfId="42" applyNumberFormat="1" applyFont="1" applyBorder="1"/>
    <xf numFmtId="0" fontId="16" fillId="0" borderId="0" xfId="0" applyFont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mars 2024 - mars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 mars 2025'!$A$9</c:f>
              <c:strCache>
                <c:ptCount val="1"/>
                <c:pt idx="0">
                  <c:v>Nedbetalingslån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 mars 2025'!$B$7:$N$7</c:f>
              <c:strCache>
                <c:ptCount val="13"/>
                <c:pt idx="0">
                  <c:v>Mars</c:v>
                </c:pt>
                <c:pt idx="1">
                  <c:v>April</c:v>
                </c:pt>
                <c:pt idx="2">
                  <c:v>Mai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</c:strRef>
          </c:cat>
          <c:val>
            <c:numRef>
              <c:f>'Forbruksgjeld - 31 mars 2025'!$B$9:$N$9</c:f>
              <c:numCache>
                <c:formatCode>0.0</c:formatCode>
                <c:ptCount val="13"/>
                <c:pt idx="0">
                  <c:v>89.5</c:v>
                </c:pt>
                <c:pt idx="1">
                  <c:v>89.7</c:v>
                </c:pt>
                <c:pt idx="2">
                  <c:v>90</c:v>
                </c:pt>
                <c:pt idx="3">
                  <c:v>89.4</c:v>
                </c:pt>
                <c:pt idx="4">
                  <c:v>91</c:v>
                </c:pt>
                <c:pt idx="5">
                  <c:v>91.7</c:v>
                </c:pt>
                <c:pt idx="6">
                  <c:v>92.2</c:v>
                </c:pt>
                <c:pt idx="7">
                  <c:v>92.6</c:v>
                </c:pt>
                <c:pt idx="8">
                  <c:v>93.2</c:v>
                </c:pt>
                <c:pt idx="9">
                  <c:v>94.2</c:v>
                </c:pt>
                <c:pt idx="10" formatCode="General">
                  <c:v>94.2</c:v>
                </c:pt>
                <c:pt idx="11" formatCode="General">
                  <c:v>95.9</c:v>
                </c:pt>
                <c:pt idx="12" formatCode="General">
                  <c:v>96.1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7AA-4212-A6FD-20704ECB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7AA-4212-A6FD-20704ECB35A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7AA-4212-A6FD-20704ECB35A8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mars 2024 - mars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 mars 2025'!$A$15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 mars 2025'!$B$7:$N$7</c:f>
              <c:strCache>
                <c:ptCount val="13"/>
                <c:pt idx="0">
                  <c:v>Mars</c:v>
                </c:pt>
                <c:pt idx="1">
                  <c:v>April</c:v>
                </c:pt>
                <c:pt idx="2">
                  <c:v>Mai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</c:strRef>
          </c:cat>
          <c:val>
            <c:numRef>
              <c:f>'Forbruksgjeld - 31 mars 2025'!$B$15:$N$15</c:f>
              <c:numCache>
                <c:formatCode>General</c:formatCode>
                <c:ptCount val="13"/>
                <c:pt idx="0">
                  <c:v>42.6</c:v>
                </c:pt>
                <c:pt idx="1">
                  <c:v>42.6</c:v>
                </c:pt>
                <c:pt idx="2">
                  <c:v>42.7</c:v>
                </c:pt>
                <c:pt idx="3">
                  <c:v>41.2</c:v>
                </c:pt>
                <c:pt idx="4">
                  <c:v>41.7</c:v>
                </c:pt>
                <c:pt idx="5" formatCode="0.0">
                  <c:v>43</c:v>
                </c:pt>
                <c:pt idx="6">
                  <c:v>44.8</c:v>
                </c:pt>
                <c:pt idx="7">
                  <c:v>45.2</c:v>
                </c:pt>
                <c:pt idx="8">
                  <c:v>45.1</c:v>
                </c:pt>
                <c:pt idx="9">
                  <c:v>44.4</c:v>
                </c:pt>
                <c:pt idx="10" formatCode="0.0">
                  <c:v>44.5</c:v>
                </c:pt>
                <c:pt idx="11" formatCode="0.0">
                  <c:v>43.1</c:v>
                </c:pt>
                <c:pt idx="12" formatCode="0.0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4D19-B06A-241D2AD6B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EE02-4D19-B06A-241D2AD6B9C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E02-4D19-B06A-241D2AD6B9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E02-4D19-B06A-241D2AD6B9CF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mars 2024 - mars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 mars 2025'!$A$8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 mars 2025'!$B$7:$N$7</c:f>
              <c:strCache>
                <c:ptCount val="13"/>
                <c:pt idx="0">
                  <c:v>Mars</c:v>
                </c:pt>
                <c:pt idx="1">
                  <c:v>April</c:v>
                </c:pt>
                <c:pt idx="2">
                  <c:v>Mai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</c:strRef>
          </c:cat>
          <c:val>
            <c:numRef>
              <c:f>'Forbruksgjeld - 31 mars 2025'!$B$8:$N$8</c:f>
              <c:numCache>
                <c:formatCode>0.0</c:formatCode>
                <c:ptCount val="13"/>
                <c:pt idx="0">
                  <c:v>161.80000000000001</c:v>
                </c:pt>
                <c:pt idx="1">
                  <c:v>163.1</c:v>
                </c:pt>
                <c:pt idx="2">
                  <c:v>164.9</c:v>
                </c:pt>
                <c:pt idx="3">
                  <c:v>161.30000000000001</c:v>
                </c:pt>
                <c:pt idx="4">
                  <c:v>165.8</c:v>
                </c:pt>
                <c:pt idx="5">
                  <c:v>167</c:v>
                </c:pt>
                <c:pt idx="6">
                  <c:v>168.2</c:v>
                </c:pt>
                <c:pt idx="7">
                  <c:v>171.3</c:v>
                </c:pt>
                <c:pt idx="8">
                  <c:v>172.9</c:v>
                </c:pt>
                <c:pt idx="9">
                  <c:v>173.3</c:v>
                </c:pt>
                <c:pt idx="10" formatCode="General">
                  <c:v>171.7</c:v>
                </c:pt>
                <c:pt idx="11" formatCode="General">
                  <c:v>171.5</c:v>
                </c:pt>
                <c:pt idx="12" formatCode="General">
                  <c:v>172.8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5-444C-AC1F-B65BCFEA5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mars 2024 - mars 2025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226615690436E-2"/>
          <c:y val="0.1488705764664035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- 31 mars 2025'!$A$16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 mars 2025'!$B$7:$N$7</c:f>
              <c:strCache>
                <c:ptCount val="13"/>
                <c:pt idx="0">
                  <c:v>Mars</c:v>
                </c:pt>
                <c:pt idx="1">
                  <c:v>April</c:v>
                </c:pt>
                <c:pt idx="2">
                  <c:v>Mai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</c:strRef>
          </c:cat>
          <c:val>
            <c:numRef>
              <c:f>'Forbruksgjeld - 31 mars 2025'!$B$16:$N$16</c:f>
              <c:numCache>
                <c:formatCode>0.0</c:formatCode>
                <c:ptCount val="13"/>
                <c:pt idx="0">
                  <c:v>28.8</c:v>
                </c:pt>
                <c:pt idx="1">
                  <c:v>29.8</c:v>
                </c:pt>
                <c:pt idx="2">
                  <c:v>31.3</c:v>
                </c:pt>
                <c:pt idx="3">
                  <c:v>29.8</c:v>
                </c:pt>
                <c:pt idx="4">
                  <c:v>32.1</c:v>
                </c:pt>
                <c:pt idx="5">
                  <c:v>31.3</c:v>
                </c:pt>
                <c:pt idx="6">
                  <c:v>30.1</c:v>
                </c:pt>
                <c:pt idx="7">
                  <c:v>32.5</c:v>
                </c:pt>
                <c:pt idx="8">
                  <c:v>33.700000000000003</c:v>
                </c:pt>
                <c:pt idx="9">
                  <c:v>33.799999999999997</c:v>
                </c:pt>
                <c:pt idx="10" formatCode="General">
                  <c:v>32.200000000000003</c:v>
                </c:pt>
                <c:pt idx="11" formatCode="General">
                  <c:v>31.6</c:v>
                </c:pt>
                <c:pt idx="12" formatCode="General">
                  <c:v>33.1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E78-48B9-8CF8-84669AF0158B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 mars 2025'!$B$7:$N$7</c:f>
              <c:strCache>
                <c:ptCount val="13"/>
                <c:pt idx="0">
                  <c:v>Mars</c:v>
                </c:pt>
                <c:pt idx="1">
                  <c:v>April</c:v>
                </c:pt>
                <c:pt idx="2">
                  <c:v>Mai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E78-48B9-8CF8-84669AF01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5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mars 2024 - mars 2025</a:t>
            </a: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4.3869874146958525E-2"/>
          <c:y val="0.18926734994637834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- 31 mars 2025'!$A$17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- 31 mars 2025'!$B$7:$N$7</c:f>
              <c:strCache>
                <c:ptCount val="13"/>
                <c:pt idx="0">
                  <c:v>Mars</c:v>
                </c:pt>
                <c:pt idx="1">
                  <c:v>April</c:v>
                </c:pt>
                <c:pt idx="2">
                  <c:v>Mai</c:v>
                </c:pt>
                <c:pt idx="3">
                  <c:v>Juni</c:v>
                </c:pt>
                <c:pt idx="4">
                  <c:v>Juli</c:v>
                </c:pt>
                <c:pt idx="5">
                  <c:v>Aug</c:v>
                </c:pt>
                <c:pt idx="6">
                  <c:v>Sep</c:v>
                </c:pt>
                <c:pt idx="7">
                  <c:v>Okt</c:v>
                </c:pt>
                <c:pt idx="8">
                  <c:v>Nov</c:v>
                </c:pt>
                <c:pt idx="9">
                  <c:v>Des</c:v>
                </c:pt>
                <c:pt idx="10">
                  <c:v>jan</c:v>
                </c:pt>
                <c:pt idx="11">
                  <c:v>Feb</c:v>
                </c:pt>
                <c:pt idx="12">
                  <c:v>Mars</c:v>
                </c:pt>
              </c:strCache>
            </c:strRef>
          </c:cat>
          <c:val>
            <c:numRef>
              <c:f>'Forbruksgjeld - 31 mars 2025'!$B$17:$N$17</c:f>
              <c:numCache>
                <c:formatCode>0.0</c:formatCode>
                <c:ptCount val="13"/>
                <c:pt idx="0">
                  <c:v>132.1</c:v>
                </c:pt>
                <c:pt idx="1">
                  <c:v>132.30000000000001</c:v>
                </c:pt>
                <c:pt idx="2">
                  <c:v>132.69999999999999</c:v>
                </c:pt>
                <c:pt idx="3">
                  <c:v>130.60000000000002</c:v>
                </c:pt>
                <c:pt idx="4">
                  <c:v>132.69999999999999</c:v>
                </c:pt>
                <c:pt idx="5">
                  <c:v>134.69999999999999</c:v>
                </c:pt>
                <c:pt idx="6">
                  <c:v>137</c:v>
                </c:pt>
                <c:pt idx="7">
                  <c:v>137.80000000000001</c:v>
                </c:pt>
                <c:pt idx="8">
                  <c:v>138.30000000000001</c:v>
                </c:pt>
                <c:pt idx="9">
                  <c:v>138.6</c:v>
                </c:pt>
                <c:pt idx="10">
                  <c:v>138.69999999999999</c:v>
                </c:pt>
                <c:pt idx="11">
                  <c:v>139</c:v>
                </c:pt>
                <c:pt idx="12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3-4092-9236-86AE0BCB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- 31 mars 2025'!$A$15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- 31 mars 2025'!$B$15:$N$15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42.6</c:v>
                      </c:pt>
                      <c:pt idx="1">
                        <c:v>42.6</c:v>
                      </c:pt>
                      <c:pt idx="2">
                        <c:v>42.7</c:v>
                      </c:pt>
                      <c:pt idx="3">
                        <c:v>41.2</c:v>
                      </c:pt>
                      <c:pt idx="4">
                        <c:v>41.7</c:v>
                      </c:pt>
                      <c:pt idx="5" formatCode="0.0">
                        <c:v>43</c:v>
                      </c:pt>
                      <c:pt idx="6">
                        <c:v>44.8</c:v>
                      </c:pt>
                      <c:pt idx="7">
                        <c:v>45.2</c:v>
                      </c:pt>
                      <c:pt idx="8">
                        <c:v>45.1</c:v>
                      </c:pt>
                      <c:pt idx="9">
                        <c:v>44.4</c:v>
                      </c:pt>
                      <c:pt idx="10" formatCode="0.0">
                        <c:v>44.5</c:v>
                      </c:pt>
                      <c:pt idx="11" formatCode="0.0">
                        <c:v>43.1</c:v>
                      </c:pt>
                      <c:pt idx="12" formatCode="0.0">
                        <c:v>42.7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203-4092-9236-86AE0BCB45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203-4092-9236-86AE0BCB45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03-4092-9236-86AE0BCB45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- 31 mars 2025'!$B$7:$N$7</c15:sqref>
                        </c15:formulaRef>
                      </c:ext>
                    </c:extLst>
                    <c:strCache>
                      <c:ptCount val="13"/>
                      <c:pt idx="0">
                        <c:v>Mars</c:v>
                      </c:pt>
                      <c:pt idx="1">
                        <c:v>April</c:v>
                      </c:pt>
                      <c:pt idx="2">
                        <c:v>Mai</c:v>
                      </c:pt>
                      <c:pt idx="3">
                        <c:v>Juni</c:v>
                      </c:pt>
                      <c:pt idx="4">
                        <c:v>Juli</c:v>
                      </c:pt>
                      <c:pt idx="5">
                        <c:v>Aug</c:v>
                      </c:pt>
                      <c:pt idx="6">
                        <c:v>Sep</c:v>
                      </c:pt>
                      <c:pt idx="7">
                        <c:v>Okt</c:v>
                      </c:pt>
                      <c:pt idx="8">
                        <c:v>Nov</c:v>
                      </c:pt>
                      <c:pt idx="9">
                        <c:v>Des</c:v>
                      </c:pt>
                      <c:pt idx="10">
                        <c:v>jan</c:v>
                      </c:pt>
                      <c:pt idx="11">
                        <c:v>Feb</c:v>
                      </c:pt>
                      <c:pt idx="12">
                        <c:v>Mars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203-4092-9236-86AE0BCB4504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40"/>
          <c:min val="1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2237350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759FD0-83F4-498C-AB53-C27D6D43B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7350" cy="743756"/>
        </a:xfrm>
        <a:prstGeom prst="rect">
          <a:avLst/>
        </a:prstGeom>
      </xdr:spPr>
    </xdr:pic>
    <xdr:clientData/>
  </xdr:twoCellAnchor>
  <xdr:twoCellAnchor>
    <xdr:from>
      <xdr:col>7</xdr:col>
      <xdr:colOff>607816</xdr:colOff>
      <xdr:row>28</xdr:row>
      <xdr:rowOff>134865</xdr:rowOff>
    </xdr:from>
    <xdr:to>
      <xdr:col>17</xdr:col>
      <xdr:colOff>467264</xdr:colOff>
      <xdr:row>53</xdr:row>
      <xdr:rowOff>2207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C7644B-C75E-4F0B-9CF1-834CBEFB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649695</xdr:colOff>
      <xdr:row>53</xdr:row>
      <xdr:rowOff>143668</xdr:rowOff>
    </xdr:from>
    <xdr:to>
      <xdr:col>17</xdr:col>
      <xdr:colOff>557122</xdr:colOff>
      <xdr:row>78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47B8A77-4A84-451B-B29C-CF877D8D2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28</xdr:row>
      <xdr:rowOff>111346</xdr:rowOff>
    </xdr:from>
    <xdr:to>
      <xdr:col>7</xdr:col>
      <xdr:colOff>545702</xdr:colOff>
      <xdr:row>52</xdr:row>
      <xdr:rowOff>151033</xdr:rowOff>
    </xdr:to>
    <xdr:graphicFrame macro="">
      <xdr:nvGraphicFramePr>
        <xdr:cNvPr id="41" name="Diagram 4">
          <a:extLst>
            <a:ext uri="{FF2B5EF4-FFF2-40B4-BE49-F238E27FC236}">
              <a16:creationId xmlns:a16="http://schemas.microsoft.com/office/drawing/2014/main" id="{45B9E0B9-DA21-4730-8AFB-AD1665D40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53</xdr:row>
      <xdr:rowOff>128985</xdr:rowOff>
    </xdr:from>
    <xdr:to>
      <xdr:col>7</xdr:col>
      <xdr:colOff>515938</xdr:colOff>
      <xdr:row>77</xdr:row>
      <xdr:rowOff>128984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F0E3F75-0B65-4668-A92E-49BAA87C0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626988</xdr:colOff>
      <xdr:row>28</xdr:row>
      <xdr:rowOff>122448</xdr:rowOff>
    </xdr:from>
    <xdr:to>
      <xdr:col>28</xdr:col>
      <xdr:colOff>399434</xdr:colOff>
      <xdr:row>53</xdr:row>
      <xdr:rowOff>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A10562C-784D-4F55-BBE9-27435A914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0.79259</cdr:x>
      <cdr:y>0.01417</cdr:y>
    </cdr:from>
    <cdr:to>
      <cdr:x>0.97452</cdr:x>
      <cdr:y>0.12572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055191" y="61248"/>
          <a:ext cx="1619433" cy="48216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0.1362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57966" y="82878"/>
          <a:ext cx="1572274" cy="533963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0.76851</cdr:x>
      <cdr:y>0.01417</cdr:y>
    </cdr:from>
    <cdr:to>
      <cdr:x>0.97051</cdr:x>
      <cdr:y>0.11909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75514" y="64267"/>
          <a:ext cx="1544384" cy="475832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A36-8305-4A2C-90AA-200039F22A18}">
  <dimension ref="A5:U95"/>
  <sheetViews>
    <sheetView showGridLines="0" tabSelected="1" topLeftCell="A40" zoomScale="93" zoomScaleNormal="93" workbookViewId="0">
      <selection activeCell="Y13" sqref="Y12:Y13"/>
    </sheetView>
  </sheetViews>
  <sheetFormatPr baseColWidth="10" defaultRowHeight="15" x14ac:dyDescent="0.25"/>
  <cols>
    <col min="1" max="1" width="44.85546875" customWidth="1"/>
    <col min="2" max="2" width="11" bestFit="1" customWidth="1"/>
    <col min="3" max="6" width="11" customWidth="1"/>
    <col min="7" max="7" width="12.85546875" bestFit="1" customWidth="1"/>
    <col min="8" max="8" width="12.7109375" customWidth="1"/>
    <col min="9" max="9" width="12.140625" customWidth="1"/>
    <col min="10" max="10" width="11" bestFit="1" customWidth="1"/>
    <col min="11" max="11" width="12.85546875" bestFit="1" customWidth="1"/>
    <col min="12" max="12" width="12.85546875" customWidth="1"/>
    <col min="13" max="13" width="12.5703125" customWidth="1"/>
    <col min="14" max="14" width="12.7109375" bestFit="1" customWidth="1"/>
    <col min="15" max="15" width="12.28515625" customWidth="1"/>
    <col min="16" max="16" width="12.5703125" customWidth="1"/>
    <col min="17" max="17" width="13.28515625" customWidth="1"/>
    <col min="18" max="18" width="12.42578125" customWidth="1"/>
    <col min="19" max="19" width="11.5703125" bestFit="1" customWidth="1"/>
  </cols>
  <sheetData>
    <row r="5" spans="1:21" x14ac:dyDescent="0.25">
      <c r="A5" s="39" t="s">
        <v>66</v>
      </c>
    </row>
    <row r="6" spans="1:21" x14ac:dyDescent="0.25">
      <c r="A6" s="20"/>
      <c r="B6" s="26">
        <v>2024</v>
      </c>
      <c r="D6" s="29"/>
      <c r="E6" s="29"/>
      <c r="G6" s="32"/>
      <c r="I6" s="26"/>
      <c r="M6" s="26">
        <v>2025</v>
      </c>
    </row>
    <row r="7" spans="1:21" x14ac:dyDescent="0.25">
      <c r="B7" s="8" t="s">
        <v>61</v>
      </c>
      <c r="C7" s="8" t="s">
        <v>62</v>
      </c>
      <c r="D7" s="8" t="s">
        <v>53</v>
      </c>
      <c r="E7" s="8" t="s">
        <v>63</v>
      </c>
      <c r="F7" s="8" t="s">
        <v>64</v>
      </c>
      <c r="G7" s="8" t="s">
        <v>47</v>
      </c>
      <c r="H7" s="8" t="s">
        <v>48</v>
      </c>
      <c r="I7" s="8" t="s">
        <v>49</v>
      </c>
      <c r="J7" s="8" t="s">
        <v>50</v>
      </c>
      <c r="K7" s="8" t="s">
        <v>51</v>
      </c>
      <c r="L7" s="35" t="s">
        <v>65</v>
      </c>
      <c r="M7" s="8" t="s">
        <v>52</v>
      </c>
      <c r="N7" s="8" t="s">
        <v>61</v>
      </c>
      <c r="O7" s="9" t="s">
        <v>23</v>
      </c>
      <c r="P7" s="9" t="s">
        <v>24</v>
      </c>
      <c r="Q7" s="10" t="s">
        <v>25</v>
      </c>
      <c r="R7" s="11" t="s">
        <v>26</v>
      </c>
      <c r="U7" s="28"/>
    </row>
    <row r="8" spans="1:21" x14ac:dyDescent="0.25">
      <c r="A8" s="3" t="s">
        <v>27</v>
      </c>
      <c r="B8" s="22">
        <v>161.80000000000001</v>
      </c>
      <c r="C8" s="22">
        <v>163.1</v>
      </c>
      <c r="D8" s="22">
        <v>164.9</v>
      </c>
      <c r="E8" s="22">
        <v>161.30000000000001</v>
      </c>
      <c r="F8" s="22">
        <v>165.8</v>
      </c>
      <c r="G8" s="22">
        <v>167</v>
      </c>
      <c r="H8" s="30">
        <v>168.2</v>
      </c>
      <c r="I8" s="22">
        <v>171.3</v>
      </c>
      <c r="J8" s="22">
        <v>172.9</v>
      </c>
      <c r="K8" s="22">
        <v>173.3</v>
      </c>
      <c r="L8" s="23">
        <v>171.7</v>
      </c>
      <c r="M8" s="23">
        <v>171.5</v>
      </c>
      <c r="N8" s="23">
        <v>172.8</v>
      </c>
      <c r="O8" s="22">
        <f>N8-M8</f>
        <v>1.3000000000000114</v>
      </c>
      <c r="P8" s="12">
        <f>O8/M8</f>
        <v>7.5801749271137689E-3</v>
      </c>
      <c r="Q8" s="22">
        <f>N8-B8</f>
        <v>11</v>
      </c>
      <c r="R8" s="12">
        <f>Q8/B8</f>
        <v>6.7985166872682315E-2</v>
      </c>
      <c r="S8" s="28"/>
    </row>
    <row r="9" spans="1:21" x14ac:dyDescent="0.25">
      <c r="A9" s="4" t="s">
        <v>28</v>
      </c>
      <c r="B9" s="22">
        <v>89.5</v>
      </c>
      <c r="C9" s="22">
        <v>89.7</v>
      </c>
      <c r="D9" s="22">
        <v>90</v>
      </c>
      <c r="E9" s="22">
        <v>89.4</v>
      </c>
      <c r="F9" s="22">
        <v>91</v>
      </c>
      <c r="G9" s="22">
        <v>91.7</v>
      </c>
      <c r="H9" s="30">
        <v>92.2</v>
      </c>
      <c r="I9" s="22">
        <v>92.6</v>
      </c>
      <c r="J9" s="22">
        <v>93.2</v>
      </c>
      <c r="K9" s="22">
        <v>94.2</v>
      </c>
      <c r="L9" s="23">
        <v>94.2</v>
      </c>
      <c r="M9" s="23">
        <v>95.9</v>
      </c>
      <c r="N9" s="23">
        <v>96.1</v>
      </c>
      <c r="O9" s="22">
        <f>N9-M9</f>
        <v>0.19999999999998863</v>
      </c>
      <c r="P9" s="12">
        <f t="shared" ref="P9:P26" si="0">O9/M9</f>
        <v>2.0855057351406529E-3</v>
      </c>
      <c r="Q9" s="22">
        <f>N9-B9</f>
        <v>6.5999999999999943</v>
      </c>
      <c r="R9" s="12">
        <f t="shared" ref="R9:R26" si="1">Q9/B9</f>
        <v>7.3743016759776472E-2</v>
      </c>
      <c r="S9" s="28"/>
    </row>
    <row r="10" spans="1:21" x14ac:dyDescent="0.25">
      <c r="A10" s="4" t="s">
        <v>29</v>
      </c>
      <c r="B10" s="22">
        <v>71.400000000000006</v>
      </c>
      <c r="C10" s="22">
        <v>72.400000000000006</v>
      </c>
      <c r="D10" s="22">
        <v>74</v>
      </c>
      <c r="E10" s="22">
        <v>71</v>
      </c>
      <c r="F10" s="22">
        <v>73.8</v>
      </c>
      <c r="G10" s="22">
        <v>74.3</v>
      </c>
      <c r="H10" s="30">
        <v>74.900000000000006</v>
      </c>
      <c r="I10" s="22">
        <v>77.7</v>
      </c>
      <c r="J10" s="22">
        <v>78.8</v>
      </c>
      <c r="K10" s="22">
        <v>78.2</v>
      </c>
      <c r="L10" s="23">
        <v>76.7</v>
      </c>
      <c r="M10" s="23">
        <v>74.7</v>
      </c>
      <c r="N10" s="23">
        <v>75.8</v>
      </c>
      <c r="O10" s="22">
        <f t="shared" ref="O10:O26" si="2">N10-M10</f>
        <v>1.0999999999999943</v>
      </c>
      <c r="P10" s="12">
        <f t="shared" si="0"/>
        <v>1.4725568942436335E-2</v>
      </c>
      <c r="Q10" s="22">
        <f t="shared" ref="Q9:Q26" si="3">N10-B10</f>
        <v>4.3999999999999915</v>
      </c>
      <c r="R10" s="12">
        <f t="shared" si="1"/>
        <v>6.1624649859943856E-2</v>
      </c>
      <c r="S10" s="28"/>
      <c r="T10" s="28"/>
    </row>
    <row r="11" spans="1:21" x14ac:dyDescent="0.25">
      <c r="A11" s="4" t="s">
        <v>30</v>
      </c>
      <c r="B11" s="22">
        <v>0.9</v>
      </c>
      <c r="C11" s="22">
        <v>1</v>
      </c>
      <c r="D11" s="22">
        <v>1</v>
      </c>
      <c r="E11" s="22">
        <v>1</v>
      </c>
      <c r="F11" s="22">
        <v>1</v>
      </c>
      <c r="G11" s="22">
        <v>0.9</v>
      </c>
      <c r="H11" s="30">
        <v>1</v>
      </c>
      <c r="I11" s="22">
        <v>1</v>
      </c>
      <c r="J11" s="22">
        <v>1</v>
      </c>
      <c r="K11" s="22">
        <v>0.9</v>
      </c>
      <c r="L11" s="22">
        <v>0.9</v>
      </c>
      <c r="M11" s="22">
        <v>0.9</v>
      </c>
      <c r="N11" s="22">
        <v>0.9</v>
      </c>
      <c r="O11" s="22">
        <f t="shared" si="2"/>
        <v>0</v>
      </c>
      <c r="P11" s="12">
        <f t="shared" si="0"/>
        <v>0</v>
      </c>
      <c r="Q11" s="22">
        <f t="shared" si="3"/>
        <v>0</v>
      </c>
      <c r="R11" s="12">
        <f t="shared" si="1"/>
        <v>0</v>
      </c>
      <c r="S11" s="28"/>
    </row>
    <row r="12" spans="1:21" x14ac:dyDescent="0.25">
      <c r="A12" s="13"/>
      <c r="B12" s="24"/>
      <c r="C12" s="24"/>
      <c r="D12" s="24"/>
      <c r="E12" s="24"/>
      <c r="F12" s="24"/>
      <c r="G12" s="24"/>
      <c r="H12" s="27"/>
      <c r="I12" s="24"/>
      <c r="J12" s="24"/>
      <c r="K12" s="24"/>
      <c r="L12" s="21"/>
      <c r="M12" s="21"/>
      <c r="N12" s="21"/>
      <c r="O12" s="21"/>
      <c r="P12" s="21"/>
      <c r="Q12" s="21"/>
      <c r="R12" s="21"/>
    </row>
    <row r="13" spans="1:21" x14ac:dyDescent="0.25">
      <c r="A13" s="3" t="s">
        <v>31</v>
      </c>
      <c r="B13" s="22">
        <v>219.6</v>
      </c>
      <c r="C13" s="22">
        <v>219.8</v>
      </c>
      <c r="D13" s="22">
        <v>219.4</v>
      </c>
      <c r="E13" s="22">
        <v>216.1</v>
      </c>
      <c r="F13" s="22">
        <v>218</v>
      </c>
      <c r="G13" s="23">
        <v>221.8</v>
      </c>
      <c r="H13" s="4">
        <v>225.6</v>
      </c>
      <c r="I13" s="23">
        <v>243.5</v>
      </c>
      <c r="J13" s="23">
        <v>249.6</v>
      </c>
      <c r="K13" s="23">
        <v>251.4</v>
      </c>
      <c r="L13" s="23">
        <v>252.5</v>
      </c>
      <c r="M13" s="23">
        <v>251.7</v>
      </c>
      <c r="N13" s="23">
        <v>253.1</v>
      </c>
      <c r="O13" s="22">
        <f t="shared" si="2"/>
        <v>1.4000000000000057</v>
      </c>
      <c r="P13" s="12">
        <f t="shared" si="0"/>
        <v>5.5621771950735231E-3</v>
      </c>
      <c r="Q13" s="22">
        <f t="shared" si="3"/>
        <v>33.5</v>
      </c>
      <c r="R13" s="12">
        <f t="shared" si="1"/>
        <v>0.15255009107468123</v>
      </c>
      <c r="S13" s="28"/>
    </row>
    <row r="14" spans="1:21" x14ac:dyDescent="0.25">
      <c r="A14" s="4" t="s">
        <v>32</v>
      </c>
      <c r="B14" s="22">
        <v>71.400000000000006</v>
      </c>
      <c r="C14" s="22">
        <v>72.400000000000006</v>
      </c>
      <c r="D14" s="22">
        <v>74</v>
      </c>
      <c r="E14" s="22">
        <v>71</v>
      </c>
      <c r="F14" s="22">
        <v>73.8</v>
      </c>
      <c r="G14" s="23">
        <v>74.3</v>
      </c>
      <c r="H14" s="4">
        <v>74.900000000000006</v>
      </c>
      <c r="I14" s="23">
        <v>77.7</v>
      </c>
      <c r="J14" s="23">
        <v>78.8</v>
      </c>
      <c r="K14" s="23">
        <v>78.2</v>
      </c>
      <c r="L14" s="23">
        <v>76.7</v>
      </c>
      <c r="M14" s="23">
        <v>74.7</v>
      </c>
      <c r="N14" s="23">
        <v>75.8</v>
      </c>
      <c r="O14" s="22">
        <f t="shared" si="2"/>
        <v>1.0999999999999943</v>
      </c>
      <c r="P14" s="12">
        <f t="shared" si="0"/>
        <v>1.4725568942436335E-2</v>
      </c>
      <c r="Q14" s="22">
        <f t="shared" si="3"/>
        <v>4.3999999999999915</v>
      </c>
      <c r="R14" s="12">
        <f t="shared" si="1"/>
        <v>6.1624649859943856E-2</v>
      </c>
      <c r="S14" s="28"/>
    </row>
    <row r="15" spans="1:21" x14ac:dyDescent="0.25">
      <c r="A15" s="4" t="s">
        <v>33</v>
      </c>
      <c r="B15" s="23">
        <v>42.6</v>
      </c>
      <c r="C15" s="23">
        <v>42.6</v>
      </c>
      <c r="D15" s="23">
        <v>42.7</v>
      </c>
      <c r="E15" s="23">
        <v>41.2</v>
      </c>
      <c r="F15" s="23">
        <v>41.7</v>
      </c>
      <c r="G15" s="22">
        <v>43</v>
      </c>
      <c r="H15" s="4">
        <v>44.8</v>
      </c>
      <c r="I15" s="23">
        <v>45.2</v>
      </c>
      <c r="J15" s="23">
        <v>45.1</v>
      </c>
      <c r="K15" s="23">
        <v>44.4</v>
      </c>
      <c r="L15" s="22">
        <v>44.5</v>
      </c>
      <c r="M15" s="22">
        <v>43.1</v>
      </c>
      <c r="N15" s="22">
        <v>42.7</v>
      </c>
      <c r="O15" s="22">
        <f t="shared" si="2"/>
        <v>-0.39999999999999858</v>
      </c>
      <c r="P15" s="12">
        <f t="shared" si="0"/>
        <v>-9.2807424593967184E-3</v>
      </c>
      <c r="Q15" s="22">
        <f t="shared" si="3"/>
        <v>0.10000000000000142</v>
      </c>
      <c r="R15" s="12">
        <f t="shared" si="1"/>
        <v>2.3474178403756203E-3</v>
      </c>
      <c r="S15" s="28"/>
    </row>
    <row r="16" spans="1:21" x14ac:dyDescent="0.25">
      <c r="A16" s="4" t="s">
        <v>34</v>
      </c>
      <c r="B16" s="22">
        <v>28.8</v>
      </c>
      <c r="C16" s="22">
        <v>29.8</v>
      </c>
      <c r="D16" s="22">
        <v>31.3</v>
      </c>
      <c r="E16" s="22">
        <v>29.8</v>
      </c>
      <c r="F16" s="22">
        <v>32.1</v>
      </c>
      <c r="G16" s="22">
        <v>31.3</v>
      </c>
      <c r="H16" s="30">
        <v>30.1</v>
      </c>
      <c r="I16" s="22">
        <v>32.5</v>
      </c>
      <c r="J16" s="22">
        <v>33.700000000000003</v>
      </c>
      <c r="K16" s="22">
        <v>33.799999999999997</v>
      </c>
      <c r="L16" s="23">
        <v>32.200000000000003</v>
      </c>
      <c r="M16" s="23">
        <v>31.6</v>
      </c>
      <c r="N16" s="23">
        <v>33.1</v>
      </c>
      <c r="O16" s="22">
        <f t="shared" si="2"/>
        <v>1.5</v>
      </c>
      <c r="P16" s="12">
        <f t="shared" si="0"/>
        <v>4.7468354430379743E-2</v>
      </c>
      <c r="Q16" s="22">
        <f t="shared" si="3"/>
        <v>4.3000000000000007</v>
      </c>
      <c r="R16" s="12">
        <f t="shared" si="1"/>
        <v>0.14930555555555558</v>
      </c>
      <c r="S16" s="28"/>
    </row>
    <row r="17" spans="1:19" x14ac:dyDescent="0.25">
      <c r="A17" s="13" t="s">
        <v>57</v>
      </c>
      <c r="B17" s="24">
        <f t="shared" ref="B17:F17" si="4">B9+B15</f>
        <v>132.1</v>
      </c>
      <c r="C17" s="24">
        <f t="shared" si="4"/>
        <v>132.30000000000001</v>
      </c>
      <c r="D17" s="24">
        <f t="shared" si="4"/>
        <v>132.69999999999999</v>
      </c>
      <c r="E17" s="24">
        <f t="shared" si="4"/>
        <v>130.60000000000002</v>
      </c>
      <c r="F17" s="24">
        <f t="shared" si="4"/>
        <v>132.69999999999999</v>
      </c>
      <c r="G17" s="24">
        <f>G9+G15</f>
        <v>134.69999999999999</v>
      </c>
      <c r="H17" s="24">
        <f t="shared" ref="H17:K17" si="5">H9+H15</f>
        <v>137</v>
      </c>
      <c r="I17" s="24">
        <f>I9+I15</f>
        <v>137.80000000000001</v>
      </c>
      <c r="J17" s="24">
        <f t="shared" si="5"/>
        <v>138.30000000000001</v>
      </c>
      <c r="K17" s="24">
        <f t="shared" si="5"/>
        <v>138.6</v>
      </c>
      <c r="L17" s="24">
        <f>L9+L15</f>
        <v>138.69999999999999</v>
      </c>
      <c r="M17" s="24">
        <f>M9+M15</f>
        <v>139</v>
      </c>
      <c r="N17" s="24">
        <f>N9+N15</f>
        <v>138.80000000000001</v>
      </c>
      <c r="O17" s="24">
        <f t="shared" si="2"/>
        <v>-0.19999999999998863</v>
      </c>
      <c r="P17" s="34">
        <f t="shared" si="0"/>
        <v>-1.4388489208632276E-3</v>
      </c>
      <c r="Q17" s="24">
        <f t="shared" si="3"/>
        <v>6.7000000000000171</v>
      </c>
      <c r="R17" s="34">
        <f t="shared" si="1"/>
        <v>5.0719152157456607E-2</v>
      </c>
      <c r="S17" s="28"/>
    </row>
    <row r="18" spans="1:19" x14ac:dyDescent="0.25">
      <c r="A18" s="3" t="s">
        <v>35</v>
      </c>
      <c r="B18" s="25">
        <v>3179896</v>
      </c>
      <c r="C18" s="25">
        <v>3179481</v>
      </c>
      <c r="D18" s="25">
        <v>3179627</v>
      </c>
      <c r="E18" s="25">
        <v>3171359</v>
      </c>
      <c r="F18" s="25">
        <v>3181027</v>
      </c>
      <c r="G18" s="25">
        <v>3188654</v>
      </c>
      <c r="H18" s="31">
        <v>3201921</v>
      </c>
      <c r="I18" s="25">
        <v>3305226</v>
      </c>
      <c r="J18" s="25">
        <v>3349903</v>
      </c>
      <c r="K18" s="25">
        <v>3370739</v>
      </c>
      <c r="L18" s="25">
        <v>3385342</v>
      </c>
      <c r="M18" s="25">
        <v>3397388</v>
      </c>
      <c r="N18" s="25">
        <v>3411488</v>
      </c>
      <c r="O18" s="25">
        <f t="shared" si="2"/>
        <v>14100</v>
      </c>
      <c r="P18" s="12">
        <f t="shared" si="0"/>
        <v>4.1502471899000056E-3</v>
      </c>
      <c r="Q18" s="25">
        <f t="shared" si="3"/>
        <v>231592</v>
      </c>
      <c r="R18" s="12">
        <f t="shared" si="1"/>
        <v>7.2830054819402898E-2</v>
      </c>
    </row>
    <row r="19" spans="1:19" x14ac:dyDescent="0.25">
      <c r="A19" s="4" t="s">
        <v>36</v>
      </c>
      <c r="B19" s="25">
        <v>3092995</v>
      </c>
      <c r="C19" s="25">
        <v>3092667</v>
      </c>
      <c r="D19" s="25">
        <v>3091695</v>
      </c>
      <c r="E19" s="25">
        <v>3083109</v>
      </c>
      <c r="F19" s="25">
        <v>3089438</v>
      </c>
      <c r="G19" s="25">
        <v>3096694</v>
      </c>
      <c r="H19" s="31">
        <v>3110930</v>
      </c>
      <c r="I19" s="33">
        <v>3222965</v>
      </c>
      <c r="J19" s="33">
        <v>3263307</v>
      </c>
      <c r="K19" s="33">
        <v>3284373</v>
      </c>
      <c r="L19" s="25">
        <v>3301729</v>
      </c>
      <c r="M19" s="33">
        <v>3313605</v>
      </c>
      <c r="N19" s="33">
        <v>3327664</v>
      </c>
      <c r="O19" s="25">
        <f t="shared" si="2"/>
        <v>14059</v>
      </c>
      <c r="P19" s="12">
        <f t="shared" si="0"/>
        <v>4.242811077361363E-3</v>
      </c>
      <c r="Q19" s="25">
        <f t="shared" si="3"/>
        <v>234669</v>
      </c>
      <c r="R19" s="12">
        <f t="shared" si="1"/>
        <v>7.5871121679795803E-2</v>
      </c>
    </row>
    <row r="20" spans="1:19" x14ac:dyDescent="0.25">
      <c r="A20" s="4" t="s">
        <v>37</v>
      </c>
      <c r="B20" s="25">
        <v>447708</v>
      </c>
      <c r="C20" s="25">
        <v>446987</v>
      </c>
      <c r="D20" s="25">
        <v>449306</v>
      </c>
      <c r="E20" s="25">
        <v>442535</v>
      </c>
      <c r="F20" s="25">
        <v>453474</v>
      </c>
      <c r="G20" s="25">
        <v>460911</v>
      </c>
      <c r="H20" s="31">
        <v>466068</v>
      </c>
      <c r="I20" s="25">
        <v>469029</v>
      </c>
      <c r="J20" s="25">
        <v>488136</v>
      </c>
      <c r="K20" s="25">
        <v>500939</v>
      </c>
      <c r="L20" s="25">
        <v>495731</v>
      </c>
      <c r="M20" s="25">
        <v>503482</v>
      </c>
      <c r="N20" s="25">
        <v>505213</v>
      </c>
      <c r="O20" s="25">
        <f t="shared" si="2"/>
        <v>1731</v>
      </c>
      <c r="P20" s="12">
        <f t="shared" si="0"/>
        <v>3.4380573684858647E-3</v>
      </c>
      <c r="Q20" s="25">
        <f t="shared" si="3"/>
        <v>57505</v>
      </c>
      <c r="R20" s="12">
        <f t="shared" si="1"/>
        <v>0.12844309237270721</v>
      </c>
    </row>
    <row r="21" spans="1:19" x14ac:dyDescent="0.25">
      <c r="A21" s="4" t="s">
        <v>38</v>
      </c>
      <c r="B21" s="25">
        <v>63742</v>
      </c>
      <c r="C21" s="25">
        <v>63095</v>
      </c>
      <c r="D21" s="25">
        <v>62262</v>
      </c>
      <c r="E21" s="25">
        <v>61615</v>
      </c>
      <c r="F21" s="25">
        <v>79777</v>
      </c>
      <c r="G21" s="25">
        <v>80610</v>
      </c>
      <c r="H21" s="31">
        <v>81985</v>
      </c>
      <c r="I21" s="25">
        <v>80205</v>
      </c>
      <c r="J21" s="25">
        <v>80265</v>
      </c>
      <c r="K21" s="25">
        <v>76163</v>
      </c>
      <c r="L21" s="25">
        <v>74622</v>
      </c>
      <c r="M21" s="25">
        <v>74619</v>
      </c>
      <c r="N21" s="25">
        <v>75370</v>
      </c>
      <c r="O21" s="25">
        <f t="shared" si="2"/>
        <v>751</v>
      </c>
      <c r="P21" s="12">
        <f t="shared" si="0"/>
        <v>1.0064460794167705E-2</v>
      </c>
      <c r="Q21" s="25">
        <f t="shared" si="3"/>
        <v>11628</v>
      </c>
      <c r="R21" s="12">
        <f t="shared" si="1"/>
        <v>0.18242289228452199</v>
      </c>
    </row>
    <row r="22" spans="1:19" x14ac:dyDescent="0.25">
      <c r="A22" s="13"/>
      <c r="B22" s="21"/>
      <c r="C22" s="21"/>
      <c r="D22" s="21"/>
      <c r="E22" s="21"/>
      <c r="F22" s="21"/>
      <c r="G22" s="21"/>
      <c r="H22" s="13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9" x14ac:dyDescent="0.25">
      <c r="A23" s="3" t="s">
        <v>39</v>
      </c>
      <c r="B23" s="25">
        <v>6879029</v>
      </c>
      <c r="C23" s="25">
        <v>6848299</v>
      </c>
      <c r="D23" s="25">
        <v>6813376</v>
      </c>
      <c r="E23" s="25">
        <v>6702872</v>
      </c>
      <c r="F23" s="25">
        <v>6751452</v>
      </c>
      <c r="G23" s="25">
        <v>6793338</v>
      </c>
      <c r="H23" s="31">
        <v>6874633</v>
      </c>
      <c r="I23" s="25">
        <v>7470090</v>
      </c>
      <c r="J23" s="25">
        <v>7752999</v>
      </c>
      <c r="K23" s="25">
        <v>7843362</v>
      </c>
      <c r="L23" s="25">
        <v>7891078</v>
      </c>
      <c r="M23" s="25">
        <v>7933629</v>
      </c>
      <c r="N23" s="25">
        <v>7974332</v>
      </c>
      <c r="O23" s="25">
        <f t="shared" si="2"/>
        <v>40703</v>
      </c>
      <c r="P23" s="12">
        <f t="shared" si="0"/>
        <v>5.1304390462422684E-3</v>
      </c>
      <c r="Q23" s="25">
        <f t="shared" si="3"/>
        <v>1095303</v>
      </c>
      <c r="R23" s="12">
        <f t="shared" si="1"/>
        <v>0.15922348924535715</v>
      </c>
    </row>
    <row r="24" spans="1:19" x14ac:dyDescent="0.25">
      <c r="A24" s="4" t="s">
        <v>40</v>
      </c>
      <c r="B24" s="25">
        <v>6029441</v>
      </c>
      <c r="C24" s="25">
        <v>6002294</v>
      </c>
      <c r="D24" s="25">
        <v>5964057</v>
      </c>
      <c r="E24" s="25">
        <v>5866680</v>
      </c>
      <c r="F24" s="25">
        <v>5879989</v>
      </c>
      <c r="G24" s="25">
        <v>5910080</v>
      </c>
      <c r="H24" s="31">
        <v>5981504</v>
      </c>
      <c r="I24" s="25">
        <v>6576163</v>
      </c>
      <c r="J24" s="25">
        <v>6781936</v>
      </c>
      <c r="K24" s="25">
        <v>6846282</v>
      </c>
      <c r="L24" s="25">
        <v>6907958</v>
      </c>
      <c r="M24" s="25">
        <v>6941108</v>
      </c>
      <c r="N24" s="25">
        <v>6976415</v>
      </c>
      <c r="O24" s="25">
        <f t="shared" si="2"/>
        <v>35307</v>
      </c>
      <c r="P24" s="12">
        <f t="shared" si="0"/>
        <v>5.0866518717184632E-3</v>
      </c>
      <c r="Q24" s="25">
        <f t="shared" si="3"/>
        <v>946974</v>
      </c>
      <c r="R24" s="12">
        <f t="shared" si="1"/>
        <v>0.15705834089760559</v>
      </c>
    </row>
    <row r="25" spans="1:19" x14ac:dyDescent="0.25">
      <c r="A25" s="4" t="s">
        <v>41</v>
      </c>
      <c r="B25" s="25">
        <v>782470</v>
      </c>
      <c r="C25" s="25">
        <v>779610</v>
      </c>
      <c r="D25" s="25">
        <v>783902</v>
      </c>
      <c r="E25" s="25">
        <v>771494</v>
      </c>
      <c r="F25" s="25">
        <v>787992</v>
      </c>
      <c r="G25" s="25">
        <v>798982</v>
      </c>
      <c r="H25" s="31">
        <v>807220</v>
      </c>
      <c r="I25" s="25">
        <v>809910</v>
      </c>
      <c r="J25" s="25">
        <v>886916</v>
      </c>
      <c r="K25" s="25">
        <v>917418</v>
      </c>
      <c r="L25" s="25">
        <v>905048</v>
      </c>
      <c r="M25" s="25">
        <v>914573</v>
      </c>
      <c r="N25" s="25">
        <v>919124</v>
      </c>
      <c r="O25" s="25">
        <f t="shared" si="2"/>
        <v>4551</v>
      </c>
      <c r="P25" s="12">
        <f t="shared" si="0"/>
        <v>4.9760926683818565E-3</v>
      </c>
      <c r="Q25" s="25">
        <f t="shared" si="3"/>
        <v>136654</v>
      </c>
      <c r="R25" s="12">
        <f t="shared" si="1"/>
        <v>0.17464439531228035</v>
      </c>
    </row>
    <row r="26" spans="1:19" x14ac:dyDescent="0.25">
      <c r="A26" s="4" t="s">
        <v>42</v>
      </c>
      <c r="B26" s="25">
        <v>67118</v>
      </c>
      <c r="C26" s="25">
        <v>66395</v>
      </c>
      <c r="D26" s="25">
        <v>65417</v>
      </c>
      <c r="E26" s="25">
        <v>64698</v>
      </c>
      <c r="F26" s="25">
        <v>83471</v>
      </c>
      <c r="G26" s="25">
        <v>84276</v>
      </c>
      <c r="H26" s="31">
        <v>85909</v>
      </c>
      <c r="I26" s="25">
        <v>84017</v>
      </c>
      <c r="J26" s="25">
        <v>84147</v>
      </c>
      <c r="K26" s="25">
        <v>79662</v>
      </c>
      <c r="L26" s="25">
        <v>78072</v>
      </c>
      <c r="M26" s="25">
        <v>77948</v>
      </c>
      <c r="N26" s="25">
        <v>78793</v>
      </c>
      <c r="O26" s="25">
        <f t="shared" si="2"/>
        <v>845</v>
      </c>
      <c r="P26" s="12">
        <f t="shared" si="0"/>
        <v>1.0840560373582388E-2</v>
      </c>
      <c r="Q26" s="25">
        <f t="shared" si="3"/>
        <v>11675</v>
      </c>
      <c r="R26" s="12">
        <f t="shared" si="1"/>
        <v>0.17394737626270151</v>
      </c>
    </row>
    <row r="27" spans="1:19" x14ac:dyDescent="0.25">
      <c r="B27" s="36"/>
      <c r="C27" s="37"/>
      <c r="D27" s="37"/>
      <c r="E27" s="37"/>
      <c r="F27" s="37"/>
      <c r="G27" s="37"/>
      <c r="H27" s="37"/>
      <c r="I27" s="37"/>
      <c r="J27" s="36"/>
      <c r="K27" s="37"/>
      <c r="L27" s="37"/>
      <c r="M27" s="37"/>
      <c r="N27" s="37"/>
      <c r="O27" s="37"/>
      <c r="P27" s="38"/>
      <c r="Q27" s="37"/>
      <c r="R27" s="38"/>
    </row>
    <row r="28" spans="1:19" x14ac:dyDescent="0.25">
      <c r="O28" s="37"/>
    </row>
    <row r="82" spans="1:8" ht="18.75" x14ac:dyDescent="0.3">
      <c r="A82" s="7" t="s">
        <v>43</v>
      </c>
    </row>
    <row r="83" spans="1:8" ht="15.75" x14ac:dyDescent="0.25">
      <c r="A83" s="14"/>
    </row>
    <row r="84" spans="1:8" ht="15.75" x14ac:dyDescent="0.25">
      <c r="A84" s="15" t="s">
        <v>56</v>
      </c>
    </row>
    <row r="85" spans="1:8" ht="15.75" x14ac:dyDescent="0.25">
      <c r="A85" s="16"/>
    </row>
    <row r="86" spans="1:8" ht="15.75" x14ac:dyDescent="0.25">
      <c r="A86" s="15" t="s">
        <v>59</v>
      </c>
    </row>
    <row r="87" spans="1:8" ht="15.75" x14ac:dyDescent="0.25">
      <c r="A87" s="16"/>
      <c r="B87" s="16"/>
      <c r="C87" s="16"/>
      <c r="D87" s="16"/>
      <c r="E87" s="16"/>
      <c r="F87" s="16"/>
      <c r="G87" s="16"/>
      <c r="H87" s="16"/>
    </row>
    <row r="88" spans="1:8" ht="15.75" x14ac:dyDescent="0.25">
      <c r="A88" s="17" t="s">
        <v>54</v>
      </c>
    </row>
    <row r="89" spans="1:8" ht="15.75" x14ac:dyDescent="0.25">
      <c r="A89" s="17" t="s">
        <v>55</v>
      </c>
    </row>
    <row r="90" spans="1:8" ht="15.75" x14ac:dyDescent="0.25">
      <c r="A90" s="18"/>
    </row>
    <row r="91" spans="1:8" ht="15.75" x14ac:dyDescent="0.25">
      <c r="A91" s="18" t="s">
        <v>44</v>
      </c>
    </row>
    <row r="93" spans="1:8" x14ac:dyDescent="0.25">
      <c r="A93" t="s">
        <v>58</v>
      </c>
    </row>
    <row r="95" spans="1:8" x14ac:dyDescent="0.25">
      <c r="A95" t="s">
        <v>60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5" x14ac:dyDescent="0.25"/>
  <cols>
    <col min="3" max="3" width="14.28515625" bestFit="1" customWidth="1"/>
    <col min="4" max="4" width="13.28515625" bestFit="1" customWidth="1"/>
    <col min="5" max="5" width="14.28515625" bestFit="1" customWidth="1"/>
    <col min="8" max="9" width="13.28515625" bestFit="1" customWidth="1"/>
    <col min="10" max="10" width="14.28515625" bestFit="1" customWidth="1"/>
    <col min="13" max="13" width="13.28515625" bestFit="1" customWidth="1"/>
    <col min="14" max="14" width="12.28515625" bestFit="1" customWidth="1"/>
    <col min="15" max="15" width="13.28515625" bestFit="1" customWidth="1"/>
    <col min="18" max="18" width="13.28515625" bestFit="1" customWidth="1"/>
    <col min="19" max="19" width="12.28515625" bestFit="1" customWidth="1"/>
    <col min="20" max="20" width="13.28515625" bestFit="1" customWidth="1"/>
    <col min="23" max="23" width="13.28515625" bestFit="1" customWidth="1"/>
    <col min="24" max="24" width="12.28515625" bestFit="1" customWidth="1"/>
    <col min="25" max="25" width="13.28515625" bestFit="1" customWidth="1"/>
    <col min="28" max="28" width="13.28515625" bestFit="1" customWidth="1"/>
    <col min="29" max="29" width="12.28515625" bestFit="1" customWidth="1"/>
    <col min="30" max="30" width="13.28515625" bestFit="1" customWidth="1"/>
    <col min="33" max="33" width="13.28515625" bestFit="1" customWidth="1"/>
    <col min="34" max="34" width="12.28515625" bestFit="1" customWidth="1"/>
    <col min="35" max="35" width="13.28515625" bestFit="1" customWidth="1"/>
    <col min="38" max="38" width="13.28515625" bestFit="1" customWidth="1"/>
    <col min="39" max="39" width="12.28515625" bestFit="1" customWidth="1"/>
    <col min="40" max="40" width="13.28515625" bestFit="1" customWidth="1"/>
    <col min="43" max="43" width="13.28515625" bestFit="1" customWidth="1"/>
    <col min="44" max="44" width="12.28515625" bestFit="1" customWidth="1"/>
    <col min="45" max="45" width="13.28515625" bestFit="1" customWidth="1"/>
    <col min="47" max="47" width="8.7109375" bestFit="1" customWidth="1"/>
    <col min="48" max="48" width="13.28515625" bestFit="1" customWidth="1"/>
    <col min="49" max="49" width="14.28515625" bestFit="1" customWidth="1"/>
    <col min="50" max="50" width="13.28515625" bestFit="1" customWidth="1"/>
    <col min="52" max="52" width="8.7109375" bestFit="1" customWidth="1"/>
    <col min="53" max="53" width="13.28515625" bestFit="1" customWidth="1"/>
    <col min="54" max="54" width="12.28515625" bestFit="1" customWidth="1"/>
    <col min="55" max="55" width="13.28515625" bestFit="1" customWidth="1"/>
    <col min="58" max="58" width="13.28515625" bestFit="1" customWidth="1"/>
    <col min="59" max="59" width="12.28515625" bestFit="1" customWidth="1"/>
    <col min="60" max="60" width="13.28515625" bestFit="1" customWidth="1"/>
    <col min="63" max="63" width="14.28515625" bestFit="1" customWidth="1"/>
    <col min="64" max="64" width="13.28515625" bestFit="1" customWidth="1"/>
    <col min="65" max="65" width="14.28515625" bestFit="1" customWidth="1"/>
  </cols>
  <sheetData>
    <row r="4" spans="2:70" ht="15.75" x14ac:dyDescent="0.25">
      <c r="B4" s="5" t="s">
        <v>21</v>
      </c>
    </row>
    <row r="6" spans="2:70" x14ac:dyDescent="0.2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2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2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2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2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19">
        <f>BO10/C10</f>
        <v>9.6635239251096558E-2</v>
      </c>
      <c r="BR10" s="19">
        <f>BP10/D10</f>
        <v>9.1603615857983964E-3</v>
      </c>
    </row>
    <row r="11" spans="2:70" x14ac:dyDescent="0.2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19">
        <f t="shared" ref="BQ11:BQ22" si="2">BO11/C11</f>
        <v>-4.6312982427280783E-2</v>
      </c>
      <c r="BR11" s="19">
        <f t="shared" ref="BR11:BR22" si="3">BP11/D11</f>
        <v>-5.1337836047448827E-2</v>
      </c>
    </row>
    <row r="12" spans="2:70" x14ac:dyDescent="0.2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19">
        <f t="shared" si="2"/>
        <v>-5.0357009343439382E-2</v>
      </c>
      <c r="BR12" s="19">
        <f t="shared" si="3"/>
        <v>-3.9867100190847889E-2</v>
      </c>
    </row>
    <row r="13" spans="2:70" x14ac:dyDescent="0.2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19">
        <f t="shared" si="2"/>
        <v>-4.6213209077025137E-4</v>
      </c>
      <c r="BR13" s="19">
        <f t="shared" si="3"/>
        <v>-1.5805371673258812E-2</v>
      </c>
    </row>
    <row r="14" spans="2:70" x14ac:dyDescent="0.2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19">
        <f t="shared" si="2"/>
        <v>9.7820775649290429E-3</v>
      </c>
      <c r="BR14" s="19">
        <f t="shared" si="3"/>
        <v>-9.1979790380524017E-3</v>
      </c>
    </row>
    <row r="15" spans="2:70" x14ac:dyDescent="0.2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19">
        <f t="shared" si="2"/>
        <v>-3.9779356539486277E-2</v>
      </c>
      <c r="BR15" s="19">
        <f t="shared" si="3"/>
        <v>-3.0413283034975893E-2</v>
      </c>
    </row>
    <row r="16" spans="2:70" x14ac:dyDescent="0.2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19">
        <f t="shared" si="2"/>
        <v>8.1265467521843843E-3</v>
      </c>
      <c r="BR16" s="19">
        <f t="shared" si="3"/>
        <v>-2.1732946972545641E-2</v>
      </c>
    </row>
    <row r="17" spans="2:70" x14ac:dyDescent="0.2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19">
        <f t="shared" si="2"/>
        <v>7.255327259568292E-3</v>
      </c>
      <c r="BR17" s="19">
        <f t="shared" si="3"/>
        <v>-7.4150654974969085E-3</v>
      </c>
    </row>
    <row r="18" spans="2:70" x14ac:dyDescent="0.2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19">
        <f t="shared" si="2"/>
        <v>1.319365085306945E-2</v>
      </c>
      <c r="BR18" s="19">
        <f t="shared" si="3"/>
        <v>1.9030924306783079E-2</v>
      </c>
    </row>
    <row r="19" spans="2:70" x14ac:dyDescent="0.2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19">
        <f t="shared" si="2"/>
        <v>9.9337026974784474E-3</v>
      </c>
      <c r="BR19" s="19">
        <f t="shared" si="3"/>
        <v>2.8740227027861619E-2</v>
      </c>
    </row>
    <row r="20" spans="2:70" x14ac:dyDescent="0.2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19">
        <f t="shared" si="2"/>
        <v>6.1743402145308501E-3</v>
      </c>
      <c r="BR20" s="19">
        <f t="shared" si="3"/>
        <v>5.883776113930976E-3</v>
      </c>
    </row>
    <row r="21" spans="2:70" x14ac:dyDescent="0.2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19">
        <f t="shared" si="2"/>
        <v>0.13560470457557183</v>
      </c>
      <c r="BR21" s="19">
        <f t="shared" si="3"/>
        <v>0.11445432824552881</v>
      </c>
    </row>
    <row r="22" spans="2:70" x14ac:dyDescent="0.2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19">
        <f t="shared" si="2"/>
        <v>0.1834042670317502</v>
      </c>
      <c r="BR22" s="19">
        <f t="shared" si="3"/>
        <v>4.5517596839705132E-2</v>
      </c>
    </row>
    <row r="23" spans="2:70" x14ac:dyDescent="0.2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25">
      <c r="BJ24" s="1"/>
      <c r="BK24" s="1"/>
      <c r="BL24" s="1"/>
      <c r="BM24" s="1"/>
    </row>
    <row r="26" spans="2:70" ht="15.75" x14ac:dyDescent="0.25">
      <c r="B26" s="5" t="s">
        <v>22</v>
      </c>
    </row>
    <row r="28" spans="2:70" x14ac:dyDescent="0.2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2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2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2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2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2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2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2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2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2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2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2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2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2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2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2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2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- 31 mars 2025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2025-03-31T11:10:56Z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