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26" documentId="8_{E5B95F73-6346-4362-B8BB-4289FA3CF2EC}" xr6:coauthVersionLast="47" xr6:coauthVersionMax="47" xr10:uidLastSave="{4388C748-050E-4F0B-A452-0EA8663B302C}"/>
  <bookViews>
    <workbookView xWindow="-120" yWindow="-120" windowWidth="38640" windowHeight="21120" tabRatio="792" xr2:uid="{00000000-000D-0000-FFFF-FFFF00000000}"/>
  </bookViews>
  <sheets>
    <sheet name="Forbruksgjeld - 1. des.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1" l="1"/>
  <c r="M16" i="21"/>
  <c r="Q16" i="21"/>
  <c r="R16" i="21" s="1"/>
  <c r="Q7" i="21"/>
  <c r="R7" i="21" s="1"/>
  <c r="R24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R14" i="21" s="1"/>
  <c r="Q15" i="21"/>
  <c r="R15" i="21" s="1"/>
  <c r="Q17" i="21"/>
  <c r="R17" i="21" s="1"/>
  <c r="Q18" i="21"/>
  <c r="R18" i="21" s="1"/>
  <c r="Q19" i="21"/>
  <c r="R19" i="21" s="1"/>
  <c r="Q20" i="21"/>
  <c r="R20" i="21" s="1"/>
  <c r="Q22" i="21"/>
  <c r="R22" i="21" s="1"/>
  <c r="Q23" i="21"/>
  <c r="R23" i="21" s="1"/>
  <c r="Q24" i="21"/>
  <c r="Q25" i="21"/>
  <c r="R25" i="21" s="1"/>
  <c r="P24" i="21"/>
  <c r="O8" i="21"/>
  <c r="P8" i="21" s="1"/>
  <c r="O9" i="21"/>
  <c r="P9" i="21" s="1"/>
  <c r="O10" i="21"/>
  <c r="P10" i="21" s="1"/>
  <c r="O12" i="21"/>
  <c r="P12" i="21" s="1"/>
  <c r="O13" i="21"/>
  <c r="P13" i="21" s="1"/>
  <c r="O14" i="21"/>
  <c r="P14" i="21" s="1"/>
  <c r="O15" i="21"/>
  <c r="P15" i="21" s="1"/>
  <c r="O16" i="21"/>
  <c r="P16" i="21" s="1"/>
  <c r="O17" i="21"/>
  <c r="P17" i="21" s="1"/>
  <c r="O18" i="21"/>
  <c r="P18" i="21" s="1"/>
  <c r="O19" i="21"/>
  <c r="P19" i="21" s="1"/>
  <c r="O20" i="21"/>
  <c r="P20" i="21" s="1"/>
  <c r="O21" i="21"/>
  <c r="O22" i="21"/>
  <c r="P22" i="21" s="1"/>
  <c r="O23" i="21"/>
  <c r="P23" i="21" s="1"/>
  <c r="O24" i="21"/>
  <c r="O25" i="21"/>
  <c r="P25" i="21" s="1"/>
  <c r="O7" i="21"/>
  <c r="P7" i="21" s="1"/>
  <c r="K16" i="21" l="1"/>
  <c r="L16" i="21"/>
  <c r="J16" i="2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<sst xmlns="http://schemas.openxmlformats.org/spreadsheetml/2006/main" count="545" uniqueCount="67">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</sst>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16" fontId="25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desember 2023 - desember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des.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- 1. des. 2024'!$B$8:$N$8</c:f>
              <c:numCache>
                <c:formatCode>0.0</c:formatCode>
                <c:ptCount val="13"/>
                <c:pt idx="0">
                  <c:v>88.3</c:v>
                </c:pt>
                <c:pt idx="1">
                  <c:v>88.7</c:v>
                </c:pt>
                <c:pt idx="2">
                  <c:v>89.5</c:v>
                </c:pt>
                <c:pt idx="3">
                  <c:v>89.3</c:v>
                </c:pt>
                <c:pt idx="4">
                  <c:v>89.5</c:v>
                </c:pt>
                <c:pt idx="5">
                  <c:v>89.8</c:v>
                </c:pt>
                <c:pt idx="6">
                  <c:v>90</c:v>
                </c:pt>
                <c:pt idx="7">
                  <c:v>90.5</c:v>
                </c:pt>
                <c:pt idx="8">
                  <c:v>90.8</c:v>
                </c:pt>
                <c:pt idx="9">
                  <c:v>91.7</c:v>
                </c:pt>
                <c:pt idx="10">
                  <c:v>92.2</c:v>
                </c:pt>
                <c:pt idx="11">
                  <c:v>92.6</c:v>
                </c:pt>
                <c:pt idx="12">
                  <c:v>93.1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desember 2023 - desember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des.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- 1. des. 2024'!$B$14:$N$14</c:f>
              <c:numCache>
                <c:formatCode>General</c:formatCode>
                <c:ptCount val="13"/>
                <c:pt idx="0">
                  <c:v>42.2</c:v>
                </c:pt>
                <c:pt idx="1">
                  <c:v>42.2</c:v>
                </c:pt>
                <c:pt idx="2">
                  <c:v>42.5</c:v>
                </c:pt>
                <c:pt idx="3">
                  <c:v>42.9</c:v>
                </c:pt>
                <c:pt idx="4">
                  <c:v>42.7</c:v>
                </c:pt>
                <c:pt idx="5">
                  <c:v>42.6</c:v>
                </c:pt>
                <c:pt idx="6">
                  <c:v>42.7</c:v>
                </c:pt>
                <c:pt idx="7">
                  <c:v>41.5</c:v>
                </c:pt>
                <c:pt idx="8">
                  <c:v>41.7</c:v>
                </c:pt>
                <c:pt idx="9">
                  <c:v>43.1</c:v>
                </c:pt>
                <c:pt idx="10">
                  <c:v>44.8</c:v>
                </c:pt>
                <c:pt idx="11">
                  <c:v>45.3</c:v>
                </c:pt>
                <c:pt idx="12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desember 2023 - desember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des.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- 1. des. 2024'!$B$7:$N$7</c:f>
              <c:numCache>
                <c:formatCode>0.0</c:formatCode>
                <c:ptCount val="13"/>
                <c:pt idx="0">
                  <c:v>161.4</c:v>
                </c:pt>
                <c:pt idx="1">
                  <c:v>160.4</c:v>
                </c:pt>
                <c:pt idx="2">
                  <c:v>160.9</c:v>
                </c:pt>
                <c:pt idx="3">
                  <c:v>161.19999999999999</c:v>
                </c:pt>
                <c:pt idx="4">
                  <c:v>162.1</c:v>
                </c:pt>
                <c:pt idx="5">
                  <c:v>163.30000000000001</c:v>
                </c:pt>
                <c:pt idx="6">
                  <c:v>165.1</c:v>
                </c:pt>
                <c:pt idx="7">
                  <c:v>162.80000000000001</c:v>
                </c:pt>
                <c:pt idx="8">
                  <c:v>164.6</c:v>
                </c:pt>
                <c:pt idx="9">
                  <c:v>167.3</c:v>
                </c:pt>
                <c:pt idx="10">
                  <c:v>168.2</c:v>
                </c:pt>
                <c:pt idx="11">
                  <c:v>171.4</c:v>
                </c:pt>
                <c:pt idx="12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desember 2023 - desember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des.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- 1. des. 2024'!$B$15:$N$15</c:f>
              <c:numCache>
                <c:formatCode>0.0</c:formatCode>
                <c:ptCount val="13"/>
                <c:pt idx="0">
                  <c:v>29.9</c:v>
                </c:pt>
                <c:pt idx="1">
                  <c:v>28.5</c:v>
                </c:pt>
                <c:pt idx="2">
                  <c:v>28</c:v>
                </c:pt>
                <c:pt idx="3">
                  <c:v>28.1</c:v>
                </c:pt>
                <c:pt idx="4">
                  <c:v>29</c:v>
                </c:pt>
                <c:pt idx="5">
                  <c:v>30</c:v>
                </c:pt>
                <c:pt idx="6">
                  <c:v>31.4</c:v>
                </c:pt>
                <c:pt idx="7">
                  <c:v>29.9</c:v>
                </c:pt>
                <c:pt idx="8">
                  <c:v>31.2</c:v>
                </c:pt>
                <c:pt idx="9">
                  <c:v>31.6</c:v>
                </c:pt>
                <c:pt idx="10">
                  <c:v>30.1</c:v>
                </c:pt>
                <c:pt idx="11">
                  <c:v>32.5</c:v>
                </c:pt>
                <c:pt idx="12">
                  <c:v>34.299999999999997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des.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desember 2023 - desember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des.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des. 2024'!$B$6:$N$6</c:f>
              <c:strCache>
                <c:ptCount val="13"/>
                <c:pt idx="0">
                  <c:v>Des</c:v>
                </c:pt>
                <c:pt idx="1">
                  <c:v>Jan</c:v>
                </c:pt>
                <c:pt idx="2">
                  <c:v>Feb</c:v>
                </c:pt>
                <c:pt idx="3">
                  <c:v>Mars</c:v>
                </c:pt>
                <c:pt idx="4">
                  <c:v>April</c:v>
                </c:pt>
                <c:pt idx="5">
                  <c:v>Mai</c:v>
                </c:pt>
                <c:pt idx="6">
                  <c:v>Juni</c:v>
                </c:pt>
                <c:pt idx="7">
                  <c:v>Juli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Des</c:v>
                </c:pt>
              </c:strCache>
            </c:strRef>
          </c:cat>
          <c:val>
            <c:numRef>
              <c:f>'Forbruksgjeld - 1. des. 2024'!$B$16:$N$16</c:f>
              <c:numCache>
                <c:formatCode>0.0</c:formatCode>
                <c:ptCount val="13"/>
                <c:pt idx="0">
                  <c:v>130.5</c:v>
                </c:pt>
                <c:pt idx="1">
                  <c:v>130.9</c:v>
                </c:pt>
                <c:pt idx="2">
                  <c:v>132</c:v>
                </c:pt>
                <c:pt idx="3">
                  <c:v>132.19999999999999</c:v>
                </c:pt>
                <c:pt idx="4">
                  <c:v>132.19999999999999</c:v>
                </c:pt>
                <c:pt idx="5">
                  <c:v>132.4</c:v>
                </c:pt>
                <c:pt idx="6">
                  <c:v>132.69999999999999</c:v>
                </c:pt>
                <c:pt idx="7">
                  <c:v>132</c:v>
                </c:pt>
                <c:pt idx="8">
                  <c:v>132.5</c:v>
                </c:pt>
                <c:pt idx="9">
                  <c:v>134.80000000000001</c:v>
                </c:pt>
                <c:pt idx="10">
                  <c:v>137</c:v>
                </c:pt>
                <c:pt idx="11">
                  <c:v>137.89999999999998</c:v>
                </c:pt>
                <c:pt idx="12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des.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des. 2024'!$B$14:$L$14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42.2</c:v>
                      </c:pt>
                      <c:pt idx="1">
                        <c:v>42.2</c:v>
                      </c:pt>
                      <c:pt idx="2">
                        <c:v>42.5</c:v>
                      </c:pt>
                      <c:pt idx="3">
                        <c:v>42.9</c:v>
                      </c:pt>
                      <c:pt idx="4">
                        <c:v>42.7</c:v>
                      </c:pt>
                      <c:pt idx="5">
                        <c:v>42.6</c:v>
                      </c:pt>
                      <c:pt idx="6">
                        <c:v>42.7</c:v>
                      </c:pt>
                      <c:pt idx="7">
                        <c:v>41.5</c:v>
                      </c:pt>
                      <c:pt idx="8">
                        <c:v>41.7</c:v>
                      </c:pt>
                      <c:pt idx="9">
                        <c:v>43.1</c:v>
                      </c:pt>
                      <c:pt idx="10">
                        <c:v>44.8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des. 2024'!$B$6:$N$6</c15:sqref>
                        </c15:formulaRef>
                      </c:ext>
                    </c:extLst>
                    <c:strCache>
                      <c:ptCount val="13"/>
                      <c:pt idx="0">
                        <c:v>Des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Mars</c:v>
                      </c:pt>
                      <c:pt idx="4">
                        <c:v>April</c:v>
                      </c:pt>
                      <c:pt idx="5">
                        <c:v>Mai</c:v>
                      </c:pt>
                      <c:pt idx="6">
                        <c:v>Juni</c:v>
                      </c:pt>
                      <c:pt idx="7">
                        <c:v>Juli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467264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51</xdr:row>
      <xdr:rowOff>143668</xdr:rowOff>
    </xdr:from>
    <xdr:to>
      <xdr:col>17</xdr:col>
      <xdr:colOff>557122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667956</xdr:colOff>
      <xdr:row>26</xdr:row>
      <xdr:rowOff>112207</xdr:rowOff>
    </xdr:from>
    <xdr:to>
      <xdr:col>27</xdr:col>
      <xdr:colOff>595137</xdr:colOff>
      <xdr:row>50</xdr:row>
      <xdr:rowOff>132051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88691" y="64829"/>
          <a:ext cx="1496979" cy="51037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U93"/>
  <sheetViews>
    <sheetView showGridLines="0" tabSelected="1" zoomScale="80" zoomScaleNormal="80" workbookViewId="0">
      <selection activeCell="AB68" sqref="AB68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20" t="s">
        <v>55</v>
      </c>
      <c r="B5" s="26">
        <v>2023</v>
      </c>
      <c r="C5" s="26">
        <v>2024</v>
      </c>
      <c r="E5" s="29"/>
      <c r="F5" s="29"/>
      <c r="H5" s="32"/>
      <c r="J5" s="26"/>
      <c r="N5" s="33"/>
    </row>
    <row r="6" spans="1:21" x14ac:dyDescent="0.25">
      <c r="B6" s="8" t="s">
        <v>51</v>
      </c>
      <c r="C6" s="8" t="s">
        <v>52</v>
      </c>
      <c r="D6" s="8" t="s">
        <v>53</v>
      </c>
      <c r="E6" s="8" t="s">
        <v>63</v>
      </c>
      <c r="F6" s="8" t="s">
        <v>64</v>
      </c>
      <c r="G6" s="8" t="s">
        <v>54</v>
      </c>
      <c r="H6" s="8" t="s">
        <v>65</v>
      </c>
      <c r="I6" s="8" t="s">
        <v>66</v>
      </c>
      <c r="J6" s="8" t="s">
        <v>47</v>
      </c>
      <c r="K6" s="8" t="s">
        <v>48</v>
      </c>
      <c r="L6" s="8" t="s">
        <v>49</v>
      </c>
      <c r="M6" s="8" t="s">
        <v>50</v>
      </c>
      <c r="N6" s="8" t="s">
        <v>51</v>
      </c>
      <c r="O6" s="9" t="s">
        <v>23</v>
      </c>
      <c r="P6" s="9" t="s">
        <v>24</v>
      </c>
      <c r="Q6" s="10" t="s">
        <v>25</v>
      </c>
      <c r="R6" s="11" t="s">
        <v>26</v>
      </c>
      <c r="U6" s="28"/>
    </row>
    <row r="7" spans="1:21" x14ac:dyDescent="0.25">
      <c r="A7" s="3" t="s">
        <v>27</v>
      </c>
      <c r="B7" s="30">
        <v>161.4</v>
      </c>
      <c r="C7" s="30">
        <v>160.4</v>
      </c>
      <c r="D7" s="22">
        <v>160.9</v>
      </c>
      <c r="E7" s="22">
        <v>161.19999999999999</v>
      </c>
      <c r="F7" s="22">
        <v>162.1</v>
      </c>
      <c r="G7" s="22">
        <v>163.30000000000001</v>
      </c>
      <c r="H7" s="22">
        <v>165.1</v>
      </c>
      <c r="I7" s="22">
        <v>162.80000000000001</v>
      </c>
      <c r="J7" s="22">
        <v>164.6</v>
      </c>
      <c r="K7" s="30">
        <v>167.3</v>
      </c>
      <c r="L7" s="22">
        <v>168.2</v>
      </c>
      <c r="M7" s="22">
        <v>171.4</v>
      </c>
      <c r="N7" s="22">
        <v>173.6</v>
      </c>
      <c r="O7" s="22">
        <f>N7-M7</f>
        <v>2.1999999999999886</v>
      </c>
      <c r="P7" s="12">
        <f>O7/M7</f>
        <v>1.2835472578763061E-2</v>
      </c>
      <c r="Q7" s="22">
        <f>N7-B7</f>
        <v>12.199999999999989</v>
      </c>
      <c r="R7" s="12">
        <f>Q7/B7</f>
        <v>7.5588599752168459E-2</v>
      </c>
    </row>
    <row r="8" spans="1:21" x14ac:dyDescent="0.25">
      <c r="A8" s="4" t="s">
        <v>28</v>
      </c>
      <c r="B8" s="30">
        <v>88.3</v>
      </c>
      <c r="C8" s="30">
        <v>88.7</v>
      </c>
      <c r="D8" s="22">
        <v>89.5</v>
      </c>
      <c r="E8" s="22">
        <v>89.3</v>
      </c>
      <c r="F8" s="22">
        <v>89.5</v>
      </c>
      <c r="G8" s="22">
        <v>89.8</v>
      </c>
      <c r="H8" s="22">
        <v>90</v>
      </c>
      <c r="I8" s="22">
        <v>90.5</v>
      </c>
      <c r="J8" s="22">
        <v>90.8</v>
      </c>
      <c r="K8" s="30">
        <v>91.7</v>
      </c>
      <c r="L8" s="22">
        <v>92.2</v>
      </c>
      <c r="M8" s="22">
        <v>92.6</v>
      </c>
      <c r="N8" s="22">
        <v>93.1</v>
      </c>
      <c r="O8" s="22">
        <f t="shared" ref="O8:O25" si="0">N8-M8</f>
        <v>0.5</v>
      </c>
      <c r="P8" s="12">
        <f t="shared" ref="P8:P25" si="1">O8/M8</f>
        <v>5.399568034557236E-3</v>
      </c>
      <c r="Q8" s="22">
        <f t="shared" ref="Q8:Q25" si="2">N8-B8</f>
        <v>4.7999999999999972</v>
      </c>
      <c r="R8" s="12">
        <f t="shared" ref="R8:R25" si="3">Q8/B8</f>
        <v>5.4360135900339723E-2</v>
      </c>
      <c r="S8" s="28"/>
    </row>
    <row r="9" spans="1:21" x14ac:dyDescent="0.25">
      <c r="A9" s="4" t="s">
        <v>29</v>
      </c>
      <c r="B9" s="30">
        <v>72.099999999999994</v>
      </c>
      <c r="C9" s="30">
        <v>70.8</v>
      </c>
      <c r="D9" s="22">
        <v>70.599999999999994</v>
      </c>
      <c r="E9" s="22">
        <v>71</v>
      </c>
      <c r="F9" s="22">
        <v>71.599999999999994</v>
      </c>
      <c r="G9" s="22">
        <v>72.5</v>
      </c>
      <c r="H9" s="22">
        <v>74.099999999999994</v>
      </c>
      <c r="I9" s="22">
        <v>71.400000000000006</v>
      </c>
      <c r="J9" s="22">
        <v>72.900000000000006</v>
      </c>
      <c r="K9" s="30">
        <v>74.7</v>
      </c>
      <c r="L9" s="22">
        <v>74.900000000000006</v>
      </c>
      <c r="M9" s="22">
        <v>77.8</v>
      </c>
      <c r="N9" s="22">
        <v>79.400000000000006</v>
      </c>
      <c r="O9" s="22">
        <f t="shared" si="0"/>
        <v>1.6000000000000085</v>
      </c>
      <c r="P9" s="12">
        <f t="shared" si="1"/>
        <v>2.0565552699228901E-2</v>
      </c>
      <c r="Q9" s="22">
        <f t="shared" si="2"/>
        <v>7.3000000000000114</v>
      </c>
      <c r="R9" s="12">
        <f t="shared" si="3"/>
        <v>0.10124826629681015</v>
      </c>
      <c r="T9" s="28"/>
    </row>
    <row r="10" spans="1:21" x14ac:dyDescent="0.25">
      <c r="A10" s="4" t="s">
        <v>30</v>
      </c>
      <c r="B10" s="30">
        <v>1</v>
      </c>
      <c r="C10" s="30">
        <v>0.9</v>
      </c>
      <c r="D10" s="22">
        <v>0.9</v>
      </c>
      <c r="E10" s="22">
        <v>0.9</v>
      </c>
      <c r="F10" s="22">
        <v>0.9</v>
      </c>
      <c r="G10" s="22">
        <v>0.9</v>
      </c>
      <c r="H10" s="22">
        <v>1</v>
      </c>
      <c r="I10" s="22">
        <v>1</v>
      </c>
      <c r="J10" s="22">
        <v>0.9</v>
      </c>
      <c r="K10" s="30">
        <v>0.9</v>
      </c>
      <c r="L10" s="22">
        <v>1</v>
      </c>
      <c r="M10" s="22">
        <v>1</v>
      </c>
      <c r="N10" s="22">
        <v>1</v>
      </c>
      <c r="O10" s="22">
        <f t="shared" si="0"/>
        <v>0</v>
      </c>
      <c r="P10" s="12">
        <f t="shared" si="1"/>
        <v>0</v>
      </c>
      <c r="Q10" s="22">
        <f t="shared" si="2"/>
        <v>0</v>
      </c>
      <c r="R10" s="12">
        <f t="shared" si="3"/>
        <v>0</v>
      </c>
    </row>
    <row r="11" spans="1:21" x14ac:dyDescent="0.25">
      <c r="A11" s="13"/>
      <c r="B11" s="27"/>
      <c r="C11" s="27"/>
      <c r="D11" s="24"/>
      <c r="E11" s="24"/>
      <c r="F11" s="24"/>
      <c r="G11" s="24"/>
      <c r="H11" s="24"/>
      <c r="I11" s="24"/>
      <c r="J11" s="24"/>
      <c r="K11" s="27"/>
      <c r="L11" s="24"/>
      <c r="M11" s="24"/>
      <c r="N11" s="24">
        <v>138.4</v>
      </c>
      <c r="O11" s="24"/>
      <c r="P11" s="24"/>
      <c r="Q11" s="24"/>
      <c r="R11" s="24"/>
    </row>
    <row r="12" spans="1:21" x14ac:dyDescent="0.25">
      <c r="A12" s="3" t="s">
        <v>31</v>
      </c>
      <c r="B12" s="30">
        <v>219</v>
      </c>
      <c r="C12" s="30">
        <v>219</v>
      </c>
      <c r="D12" s="22">
        <v>223.6</v>
      </c>
      <c r="E12" s="22">
        <v>222.7</v>
      </c>
      <c r="F12" s="22">
        <v>219.7</v>
      </c>
      <c r="G12" s="22">
        <v>219.7</v>
      </c>
      <c r="H12" s="22">
        <v>219.4</v>
      </c>
      <c r="I12" s="22">
        <v>216.2</v>
      </c>
      <c r="J12" s="23">
        <v>217.7</v>
      </c>
      <c r="K12" s="4">
        <v>221.9</v>
      </c>
      <c r="L12" s="23">
        <v>224.8</v>
      </c>
      <c r="M12" s="23">
        <v>244.4</v>
      </c>
      <c r="N12" s="23">
        <v>249.6</v>
      </c>
      <c r="O12" s="23">
        <f t="shared" si="0"/>
        <v>5.1999999999999886</v>
      </c>
      <c r="P12" s="12">
        <f t="shared" si="1"/>
        <v>2.1276595744680805E-2</v>
      </c>
      <c r="Q12" s="23">
        <f t="shared" si="2"/>
        <v>30.599999999999994</v>
      </c>
      <c r="R12" s="12">
        <f t="shared" si="3"/>
        <v>0.13972602739726026</v>
      </c>
    </row>
    <row r="13" spans="1:21" x14ac:dyDescent="0.25">
      <c r="A13" s="4" t="s">
        <v>32</v>
      </c>
      <c r="B13" s="4">
        <v>72.099999999999994</v>
      </c>
      <c r="C13" s="4">
        <v>70.8</v>
      </c>
      <c r="D13" s="23">
        <v>70.599999999999994</v>
      </c>
      <c r="E13" s="22">
        <v>71</v>
      </c>
      <c r="F13" s="22">
        <v>71.599999999999994</v>
      </c>
      <c r="G13" s="22">
        <v>72.5</v>
      </c>
      <c r="H13" s="22">
        <v>74.099999999999994</v>
      </c>
      <c r="I13" s="22">
        <v>71.400000000000006</v>
      </c>
      <c r="J13" s="23">
        <v>72.900000000000006</v>
      </c>
      <c r="K13" s="4">
        <v>74.7</v>
      </c>
      <c r="L13" s="23">
        <v>74.900000000000006</v>
      </c>
      <c r="M13" s="23">
        <v>77.8</v>
      </c>
      <c r="N13" s="23">
        <v>79.400000000000006</v>
      </c>
      <c r="O13" s="23">
        <f t="shared" si="0"/>
        <v>1.6000000000000085</v>
      </c>
      <c r="P13" s="12">
        <f t="shared" si="1"/>
        <v>2.0565552699228901E-2</v>
      </c>
      <c r="Q13" s="23">
        <f t="shared" si="2"/>
        <v>7.3000000000000114</v>
      </c>
      <c r="R13" s="12">
        <f t="shared" si="3"/>
        <v>0.10124826629681015</v>
      </c>
    </row>
    <row r="14" spans="1:21" x14ac:dyDescent="0.25">
      <c r="A14" s="4" t="s">
        <v>33</v>
      </c>
      <c r="B14" s="4">
        <v>42.2</v>
      </c>
      <c r="C14" s="4">
        <v>42.2</v>
      </c>
      <c r="D14" s="23">
        <v>42.5</v>
      </c>
      <c r="E14" s="23">
        <v>42.9</v>
      </c>
      <c r="F14" s="23">
        <v>42.7</v>
      </c>
      <c r="G14" s="23">
        <v>42.6</v>
      </c>
      <c r="H14" s="23">
        <v>42.7</v>
      </c>
      <c r="I14" s="23">
        <v>41.5</v>
      </c>
      <c r="J14" s="23">
        <v>41.7</v>
      </c>
      <c r="K14" s="4">
        <v>43.1</v>
      </c>
      <c r="L14" s="23">
        <v>44.8</v>
      </c>
      <c r="M14" s="23">
        <v>45.3</v>
      </c>
      <c r="N14" s="23">
        <v>45.1</v>
      </c>
      <c r="O14" s="23">
        <f t="shared" si="0"/>
        <v>-0.19999999999999574</v>
      </c>
      <c r="P14" s="12">
        <f t="shared" si="1"/>
        <v>-4.4150110375275001E-3</v>
      </c>
      <c r="Q14" s="23">
        <f t="shared" si="2"/>
        <v>2.8999999999999986</v>
      </c>
      <c r="R14" s="12">
        <f t="shared" si="3"/>
        <v>6.8720379146919391E-2</v>
      </c>
    </row>
    <row r="15" spans="1:21" x14ac:dyDescent="0.25">
      <c r="A15" s="4" t="s">
        <v>34</v>
      </c>
      <c r="B15" s="30">
        <v>29.9</v>
      </c>
      <c r="C15" s="30">
        <v>28.5</v>
      </c>
      <c r="D15" s="22">
        <v>28</v>
      </c>
      <c r="E15" s="22">
        <v>28.1</v>
      </c>
      <c r="F15" s="22">
        <v>29</v>
      </c>
      <c r="G15" s="22">
        <v>30</v>
      </c>
      <c r="H15" s="22">
        <v>31.4</v>
      </c>
      <c r="I15" s="22">
        <v>29.9</v>
      </c>
      <c r="J15" s="22">
        <v>31.2</v>
      </c>
      <c r="K15" s="30">
        <v>31.6</v>
      </c>
      <c r="L15" s="22">
        <v>30.1</v>
      </c>
      <c r="M15" s="22">
        <v>32.5</v>
      </c>
      <c r="N15" s="22">
        <v>34.299999999999997</v>
      </c>
      <c r="O15" s="22">
        <f t="shared" si="0"/>
        <v>1.7999999999999972</v>
      </c>
      <c r="P15" s="12">
        <f t="shared" si="1"/>
        <v>5.5384615384615296E-2</v>
      </c>
      <c r="Q15" s="22">
        <f t="shared" si="2"/>
        <v>4.3999999999999986</v>
      </c>
      <c r="R15" s="12">
        <f t="shared" si="3"/>
        <v>0.14715719063545146</v>
      </c>
    </row>
    <row r="16" spans="1:21" x14ac:dyDescent="0.25">
      <c r="A16" s="13" t="s">
        <v>59</v>
      </c>
      <c r="B16" s="27">
        <v>130.5</v>
      </c>
      <c r="C16" s="27">
        <v>130.9</v>
      </c>
      <c r="D16" s="24">
        <v>132</v>
      </c>
      <c r="E16" s="24">
        <v>132.19999999999999</v>
      </c>
      <c r="F16" s="24">
        <v>132.19999999999999</v>
      </c>
      <c r="G16" s="24">
        <v>132.4</v>
      </c>
      <c r="H16" s="24">
        <v>132.69999999999999</v>
      </c>
      <c r="I16" s="24">
        <v>132</v>
      </c>
      <c r="J16" s="24">
        <f>J8+J14</f>
        <v>132.5</v>
      </c>
      <c r="K16" s="24">
        <f>K8+K14</f>
        <v>134.80000000000001</v>
      </c>
      <c r="L16" s="24">
        <f>L8+L14</f>
        <v>137</v>
      </c>
      <c r="M16" s="24">
        <f>M8+M14</f>
        <v>137.89999999999998</v>
      </c>
      <c r="N16" s="24">
        <f>N8+N14</f>
        <v>138.19999999999999</v>
      </c>
      <c r="O16" s="24">
        <f t="shared" si="0"/>
        <v>0.30000000000001137</v>
      </c>
      <c r="P16" s="35">
        <f t="shared" si="1"/>
        <v>2.175489485134238E-3</v>
      </c>
      <c r="Q16" s="24">
        <f t="shared" si="2"/>
        <v>7.6999999999999886</v>
      </c>
      <c r="R16" s="35">
        <f t="shared" si="3"/>
        <v>5.9003831417624435E-2</v>
      </c>
    </row>
    <row r="17" spans="1:18" x14ac:dyDescent="0.25">
      <c r="A17" s="3" t="s">
        <v>35</v>
      </c>
      <c r="B17" s="31">
        <v>3191917</v>
      </c>
      <c r="C17" s="31">
        <v>3191768</v>
      </c>
      <c r="D17" s="25">
        <v>3194788</v>
      </c>
      <c r="E17" s="25">
        <v>3191050</v>
      </c>
      <c r="F17" s="25">
        <v>3190301</v>
      </c>
      <c r="G17" s="25">
        <v>3190278</v>
      </c>
      <c r="H17" s="25">
        <v>3190534</v>
      </c>
      <c r="I17" s="25">
        <v>3183413</v>
      </c>
      <c r="J17" s="25">
        <v>3189246</v>
      </c>
      <c r="K17" s="31">
        <v>3196906</v>
      </c>
      <c r="L17" s="25">
        <v>3201921</v>
      </c>
      <c r="M17" s="25">
        <v>3310614</v>
      </c>
      <c r="N17" s="25">
        <v>3350130</v>
      </c>
      <c r="O17" s="25">
        <f t="shared" si="0"/>
        <v>39516</v>
      </c>
      <c r="P17" s="12">
        <f t="shared" si="1"/>
        <v>1.1936154441441981E-2</v>
      </c>
      <c r="Q17" s="25">
        <f t="shared" si="2"/>
        <v>158213</v>
      </c>
      <c r="R17" s="12">
        <f t="shared" si="3"/>
        <v>4.9566765050594985E-2</v>
      </c>
    </row>
    <row r="18" spans="1:18" x14ac:dyDescent="0.25">
      <c r="A18" s="4" t="s">
        <v>36</v>
      </c>
      <c r="B18" s="31">
        <v>3100552</v>
      </c>
      <c r="C18" s="31">
        <v>3100728</v>
      </c>
      <c r="D18" s="25">
        <v>3104148</v>
      </c>
      <c r="E18" s="25">
        <v>3100554</v>
      </c>
      <c r="F18" s="25">
        <v>3099226</v>
      </c>
      <c r="G18" s="25">
        <v>3098968</v>
      </c>
      <c r="H18" s="25">
        <v>3098659</v>
      </c>
      <c r="I18" s="25">
        <v>3090034</v>
      </c>
      <c r="J18" s="25">
        <v>3095937</v>
      </c>
      <c r="K18" s="31">
        <v>3103030</v>
      </c>
      <c r="L18" s="34">
        <v>3110930</v>
      </c>
      <c r="M18" s="34">
        <v>3228857</v>
      </c>
      <c r="N18" s="34">
        <v>3263473</v>
      </c>
      <c r="O18" s="34">
        <f t="shared" si="0"/>
        <v>34616</v>
      </c>
      <c r="P18" s="12">
        <f t="shared" si="1"/>
        <v>1.0720821640599135E-2</v>
      </c>
      <c r="Q18" s="34">
        <f t="shared" si="2"/>
        <v>162921</v>
      </c>
      <c r="R18" s="12">
        <f t="shared" si="3"/>
        <v>5.2545804747025693E-2</v>
      </c>
    </row>
    <row r="19" spans="1:18" x14ac:dyDescent="0.25">
      <c r="A19" s="4" t="s">
        <v>37</v>
      </c>
      <c r="B19" s="31">
        <v>457836</v>
      </c>
      <c r="C19" s="31">
        <v>459045</v>
      </c>
      <c r="D19" s="25">
        <v>458312</v>
      </c>
      <c r="E19" s="25">
        <v>451890</v>
      </c>
      <c r="F19" s="25">
        <v>450896</v>
      </c>
      <c r="G19" s="25">
        <v>451320</v>
      </c>
      <c r="H19" s="25">
        <v>452558</v>
      </c>
      <c r="I19" s="25">
        <v>451437</v>
      </c>
      <c r="J19" s="25">
        <v>455662</v>
      </c>
      <c r="K19" s="31">
        <v>464314</v>
      </c>
      <c r="L19" s="25">
        <v>466068</v>
      </c>
      <c r="M19" s="25">
        <v>468630</v>
      </c>
      <c r="N19" s="25">
        <v>488421</v>
      </c>
      <c r="O19" s="25">
        <f t="shared" si="0"/>
        <v>19791</v>
      </c>
      <c r="P19" s="12">
        <f t="shared" si="1"/>
        <v>4.2231611292490881E-2</v>
      </c>
      <c r="Q19" s="25">
        <f t="shared" si="2"/>
        <v>30585</v>
      </c>
      <c r="R19" s="12">
        <f t="shared" si="3"/>
        <v>6.6803396849526908E-2</v>
      </c>
    </row>
    <row r="20" spans="1:18" x14ac:dyDescent="0.25">
      <c r="A20" s="4" t="s">
        <v>38</v>
      </c>
      <c r="B20" s="31">
        <v>66999</v>
      </c>
      <c r="C20" s="31">
        <v>64020</v>
      </c>
      <c r="D20" s="25">
        <v>63187</v>
      </c>
      <c r="E20" s="25">
        <v>63615</v>
      </c>
      <c r="F20" s="25">
        <v>65135</v>
      </c>
      <c r="G20" s="25">
        <v>63913</v>
      </c>
      <c r="H20" s="25">
        <v>62914</v>
      </c>
      <c r="I20" s="25">
        <v>63044</v>
      </c>
      <c r="J20" s="25">
        <v>60632</v>
      </c>
      <c r="K20" s="31">
        <v>61192</v>
      </c>
      <c r="L20" s="25">
        <v>81985</v>
      </c>
      <c r="M20" s="25">
        <v>79971</v>
      </c>
      <c r="N20" s="25">
        <v>80589</v>
      </c>
      <c r="O20" s="25">
        <f t="shared" si="0"/>
        <v>618</v>
      </c>
      <c r="P20" s="12">
        <f t="shared" si="1"/>
        <v>7.7278013279813932E-3</v>
      </c>
      <c r="Q20" s="25">
        <f t="shared" si="2"/>
        <v>13590</v>
      </c>
      <c r="R20" s="12">
        <f t="shared" si="3"/>
        <v>0.20283884834102001</v>
      </c>
    </row>
    <row r="21" spans="1:18" x14ac:dyDescent="0.25">
      <c r="A21" s="13"/>
      <c r="B21" s="13"/>
      <c r="C21" s="13"/>
      <c r="D21" s="21"/>
      <c r="E21" s="21"/>
      <c r="F21" s="21"/>
      <c r="G21" s="21"/>
      <c r="H21" s="21"/>
      <c r="I21" s="21"/>
      <c r="J21" s="21"/>
      <c r="K21" s="13"/>
      <c r="L21" s="21"/>
      <c r="M21" s="21"/>
      <c r="N21" s="21"/>
      <c r="O21" s="21">
        <f t="shared" si="0"/>
        <v>0</v>
      </c>
      <c r="P21" s="21"/>
      <c r="Q21" s="21"/>
      <c r="R21" s="21"/>
    </row>
    <row r="22" spans="1:18" x14ac:dyDescent="0.25">
      <c r="A22" s="3" t="s">
        <v>39</v>
      </c>
      <c r="B22" s="31">
        <v>7054913</v>
      </c>
      <c r="C22" s="31">
        <v>7051015</v>
      </c>
      <c r="D22" s="25">
        <v>7152669</v>
      </c>
      <c r="E22" s="25">
        <v>7065808</v>
      </c>
      <c r="F22" s="25">
        <v>6966719</v>
      </c>
      <c r="G22" s="25">
        <v>6936961</v>
      </c>
      <c r="H22" s="25">
        <v>6903927</v>
      </c>
      <c r="I22" s="25">
        <v>6802225</v>
      </c>
      <c r="J22" s="25">
        <v>6815401</v>
      </c>
      <c r="K22" s="31">
        <v>6862489</v>
      </c>
      <c r="L22" s="25">
        <v>6874633</v>
      </c>
      <c r="M22" s="25">
        <v>7501039</v>
      </c>
      <c r="N22" s="25">
        <v>7755273</v>
      </c>
      <c r="O22" s="25">
        <f t="shared" si="0"/>
        <v>254234</v>
      </c>
      <c r="P22" s="12">
        <f t="shared" si="1"/>
        <v>3.3893171332664715E-2</v>
      </c>
      <c r="Q22" s="25">
        <f t="shared" si="2"/>
        <v>700360</v>
      </c>
      <c r="R22" s="12">
        <f t="shared" si="3"/>
        <v>9.9272662894638111E-2</v>
      </c>
    </row>
    <row r="23" spans="1:18" x14ac:dyDescent="0.25">
      <c r="A23" s="4" t="s">
        <v>40</v>
      </c>
      <c r="B23" s="31">
        <v>6182742</v>
      </c>
      <c r="C23" s="31">
        <v>6180177</v>
      </c>
      <c r="D23" s="25">
        <v>6277725</v>
      </c>
      <c r="E23" s="25">
        <v>6204049</v>
      </c>
      <c r="F23" s="25">
        <v>6106932</v>
      </c>
      <c r="G23" s="25">
        <v>6078795</v>
      </c>
      <c r="H23" s="25">
        <v>6044691</v>
      </c>
      <c r="I23" s="25">
        <v>5945441</v>
      </c>
      <c r="J23" s="25">
        <v>5956443</v>
      </c>
      <c r="K23" s="31">
        <v>5989620</v>
      </c>
      <c r="L23" s="25">
        <v>5981504</v>
      </c>
      <c r="M23" s="25">
        <v>6607852</v>
      </c>
      <c r="N23" s="25">
        <v>6783427</v>
      </c>
      <c r="O23" s="25">
        <f t="shared" si="0"/>
        <v>175575</v>
      </c>
      <c r="P23" s="12">
        <f t="shared" si="1"/>
        <v>2.6570661691575417E-2</v>
      </c>
      <c r="Q23" s="25">
        <f t="shared" si="2"/>
        <v>600685</v>
      </c>
      <c r="R23" s="12">
        <f t="shared" si="3"/>
        <v>9.7155113378497762E-2</v>
      </c>
    </row>
    <row r="24" spans="1:18" x14ac:dyDescent="0.25">
      <c r="A24" s="4" t="s">
        <v>41</v>
      </c>
      <c r="B24" s="31">
        <v>801671</v>
      </c>
      <c r="C24" s="31">
        <v>803361</v>
      </c>
      <c r="D24" s="25">
        <v>808504</v>
      </c>
      <c r="E24" s="25">
        <v>794901</v>
      </c>
      <c r="F24" s="25">
        <v>791207</v>
      </c>
      <c r="G24" s="25">
        <v>790951</v>
      </c>
      <c r="H24" s="25">
        <v>793166</v>
      </c>
      <c r="I24" s="25">
        <v>790583</v>
      </c>
      <c r="J24" s="25">
        <v>795350</v>
      </c>
      <c r="K24" s="31">
        <v>808765</v>
      </c>
      <c r="L24" s="25">
        <v>807220</v>
      </c>
      <c r="M24" s="25">
        <v>809456</v>
      </c>
      <c r="N24" s="25">
        <v>887336</v>
      </c>
      <c r="O24" s="25">
        <f t="shared" si="0"/>
        <v>77880</v>
      </c>
      <c r="P24" s="12">
        <f t="shared" si="1"/>
        <v>9.6212765116325039E-2</v>
      </c>
      <c r="Q24" s="25">
        <f t="shared" si="2"/>
        <v>85665</v>
      </c>
      <c r="R24" s="12">
        <f t="shared" si="3"/>
        <v>0.10685805024754544</v>
      </c>
    </row>
    <row r="25" spans="1:18" x14ac:dyDescent="0.25">
      <c r="A25" s="4" t="s">
        <v>42</v>
      </c>
      <c r="B25" s="31">
        <v>70500</v>
      </c>
      <c r="C25" s="31">
        <v>67477</v>
      </c>
      <c r="D25" s="25">
        <v>66440</v>
      </c>
      <c r="E25" s="25">
        <v>66858</v>
      </c>
      <c r="F25" s="25">
        <v>68580</v>
      </c>
      <c r="G25" s="25">
        <v>67215</v>
      </c>
      <c r="H25" s="25">
        <v>66070</v>
      </c>
      <c r="I25" s="25">
        <v>66201</v>
      </c>
      <c r="J25" s="25">
        <v>63608</v>
      </c>
      <c r="K25" s="31">
        <v>64104</v>
      </c>
      <c r="L25" s="25">
        <v>85909</v>
      </c>
      <c r="M25" s="25">
        <v>83731</v>
      </c>
      <c r="N25" s="25">
        <v>84510</v>
      </c>
      <c r="O25" s="25">
        <f t="shared" si="0"/>
        <v>779</v>
      </c>
      <c r="P25" s="12">
        <f t="shared" si="1"/>
        <v>9.3036032055033389E-3</v>
      </c>
      <c r="Q25" s="25">
        <f t="shared" si="2"/>
        <v>14010</v>
      </c>
      <c r="R25" s="12">
        <f t="shared" si="3"/>
        <v>0.19872340425531915</v>
      </c>
    </row>
    <row r="80" spans="1:1" ht="18.75" x14ac:dyDescent="0.3">
      <c r="A80" s="7" t="s">
        <v>43</v>
      </c>
    </row>
    <row r="81" spans="1:8" ht="15.75" x14ac:dyDescent="0.25">
      <c r="A81" s="14"/>
    </row>
    <row r="82" spans="1:8" ht="15.75" x14ac:dyDescent="0.25">
      <c r="A82" s="15" t="s">
        <v>58</v>
      </c>
    </row>
    <row r="83" spans="1:8" ht="15.75" x14ac:dyDescent="0.25">
      <c r="A83" s="16"/>
    </row>
    <row r="84" spans="1:8" ht="15.75" x14ac:dyDescent="0.25">
      <c r="A84" s="15" t="s">
        <v>61</v>
      </c>
    </row>
    <row r="85" spans="1:8" ht="15.75" x14ac:dyDescent="0.25">
      <c r="A85" s="16"/>
      <c r="B85" s="16"/>
      <c r="C85" s="16"/>
      <c r="D85" s="16"/>
      <c r="E85" s="16"/>
      <c r="F85" s="16"/>
      <c r="G85" s="16"/>
      <c r="H85" s="16"/>
    </row>
    <row r="86" spans="1:8" ht="15.75" x14ac:dyDescent="0.25">
      <c r="A86" s="17" t="s">
        <v>56</v>
      </c>
    </row>
    <row r="87" spans="1:8" ht="15.75" x14ac:dyDescent="0.25">
      <c r="A87" s="17" t="s">
        <v>57</v>
      </c>
    </row>
    <row r="88" spans="1:8" ht="15.75" x14ac:dyDescent="0.25">
      <c r="A88" s="18"/>
    </row>
    <row r="89" spans="1:8" ht="15.75" x14ac:dyDescent="0.25">
      <c r="A89" s="18" t="s">
        <v>44</v>
      </c>
    </row>
    <row r="91" spans="1:8" x14ac:dyDescent="0.25">
      <c r="A91" t="s">
        <v>60</v>
      </c>
    </row>
    <row r="93" spans="1:8" x14ac:dyDescent="0.2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des.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2024-12-01T19:54:28Z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