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102" documentId="8_{C88A35B6-838A-4D02-BDF3-4107392EF784}" xr6:coauthVersionLast="47" xr6:coauthVersionMax="47" xr10:uidLastSave="{C4C32DAD-2BD3-4CB9-B8C6-9F28A6E706AF}"/>
  <bookViews>
    <workbookView xWindow="-120" yWindow="-120" windowWidth="38640" windowHeight="21120" tabRatio="792" xr2:uid="{00000000-000D-0000-FFFF-FFFF00000000}"/>
  </bookViews>
  <sheets>
    <sheet name="Forbruksgjeld - november 23" sheetId="21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5" i="21" l="1"/>
  <c r="R7" i="21"/>
  <c r="Q7" i="21"/>
  <c r="O7" i="21"/>
  <c r="P7" i="21" s="1"/>
  <c r="Q10" i="21"/>
  <c r="R10" i="21" s="1"/>
  <c r="Q8" i="21"/>
  <c r="R8" i="21" s="1"/>
  <c r="Q9" i="21"/>
  <c r="R9" i="21" s="1"/>
  <c r="Q12" i="21"/>
  <c r="R12" i="21" s="1"/>
  <c r="Q13" i="21"/>
  <c r="R13" i="21" s="1"/>
  <c r="Q14" i="21"/>
  <c r="R14" i="21" s="1"/>
  <c r="Q15" i="21"/>
  <c r="R15" i="21" s="1"/>
  <c r="Q17" i="21"/>
  <c r="R17" i="21" s="1"/>
  <c r="Q18" i="21"/>
  <c r="R18" i="21" s="1"/>
  <c r="Q19" i="21"/>
  <c r="R19" i="21" s="1"/>
  <c r="Q20" i="21"/>
  <c r="R20" i="21" s="1"/>
  <c r="Q22" i="21"/>
  <c r="R22" i="21" s="1"/>
  <c r="Q23" i="21"/>
  <c r="R23" i="21" s="1"/>
  <c r="Q24" i="21"/>
  <c r="R24" i="21" s="1"/>
  <c r="Q25" i="21"/>
  <c r="O8" i="21"/>
  <c r="P8" i="21" s="1"/>
  <c r="O9" i="21"/>
  <c r="P9" i="21" s="1"/>
  <c r="O10" i="21"/>
  <c r="P10" i="21" s="1"/>
  <c r="O12" i="21"/>
  <c r="P12" i="21" s="1"/>
  <c r="O13" i="21"/>
  <c r="P13" i="21" s="1"/>
  <c r="O14" i="21"/>
  <c r="P14" i="21" s="1"/>
  <c r="O15" i="21"/>
  <c r="P15" i="21" s="1"/>
  <c r="O17" i="21"/>
  <c r="P17" i="21" s="1"/>
  <c r="O18" i="21"/>
  <c r="P18" i="21" s="1"/>
  <c r="O19" i="21"/>
  <c r="P19" i="21" s="1"/>
  <c r="O20" i="21"/>
  <c r="P20" i="21" s="1"/>
  <c r="O22" i="21"/>
  <c r="P22" i="21" s="1"/>
  <c r="O23" i="21"/>
  <c r="P23" i="21" s="1"/>
  <c r="O24" i="21"/>
  <c r="P24" i="21" s="1"/>
  <c r="O25" i="21"/>
  <c r="P25" i="21" s="1"/>
  <c r="M16" i="21"/>
  <c r="L16" i="21"/>
  <c r="O16" i="21" l="1"/>
  <c r="P16" i="21" s="1"/>
  <c r="K16" i="21"/>
  <c r="J16" i="21" l="1"/>
  <c r="G16" i="21" l="1"/>
  <c r="B16" i="21"/>
  <c r="Q16" i="21" s="1"/>
  <c r="R16" i="21" s="1"/>
  <c r="C16" i="21"/>
  <c r="D16" i="21"/>
  <c r="E16" i="21"/>
  <c r="F16" i="21"/>
  <c r="BQ11" i="15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<sst xmlns="http://schemas.openxmlformats.org/spreadsheetml/2006/main" count="545" uniqueCount="67">
  <si>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</si>
  <si>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</si>
  <si>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</si>
  <si>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</si>
  <si>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</si>
  <si>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</si>
  <si>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</si>
  <si>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</si>
  <si>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</si>
  <si>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</si>
  <si>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</si>
  <si>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</si>
  <si>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</si>
  <si>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</si>
  <si>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</si>
  <si>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</si>
  <si>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</si>
  <si>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</si>
  <si>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</si>
  <si>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</si>
  <si>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</si>
  <si>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</si>
  <si>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</si>
  <si>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</si>
  <si>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</si>
  <si>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</si>
  <si>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</si>
  <si>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</si>
  <si>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</si>
  <si>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</si>
  <si>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</si>
  <si>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</si>
  <si>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</si>
  <si>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</si>
  <si>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</si>
  <si>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</si>
  <si>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</si>
  <si>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</si>
  <si>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</si>
  <si>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</si>
  <si>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</si>
  <si>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</si>
  <si>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</si>
  <si>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</si>
  <si>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</si>
  <si>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</si>
  <si>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</si>
  <si>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</si>
  <si>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</si>
  <si>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</si>
  <si>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</si>
  <si>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</si>
  <si>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</si>
  <si>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</si>
  <si>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Mar</t>
  </si>
  <si>
    <t>Apr</t>
  </si>
  <si>
    <t>Mai</t>
  </si>
  <si>
    <t>Jun</t>
  </si>
  <si>
    <t>Jul</t>
  </si>
  <si>
    <t>Tallene hentes ut den første i hver måned.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</si>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</sst>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\ %"/>
    <numFmt numFmtId="166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4" fontId="0" fillId="0" borderId="11" xfId="0" applyNumberFormat="1" applyBorder="1"/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164" fontId="24" fillId="0" borderId="11" xfId="0" applyNumberFormat="1" applyFont="1" applyBorder="1"/>
    <xf numFmtId="0" fontId="24" fillId="36" borderId="11" xfId="0" applyFont="1" applyFill="1" applyBorder="1"/>
    <xf numFmtId="3" fontId="24" fillId="0" borderId="10" xfId="0" applyNumberFormat="1" applyFont="1" applyBorder="1"/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24" fillId="0" borderId="11" xfId="0" applyFont="1" applyBorder="1"/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64" fontId="0" fillId="36" borderId="11" xfId="0" applyNumberFormat="1" applyFill="1" applyBorder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0" fontId="0" fillId="0" borderId="11" xfId="0" applyBorder="1"/>
    <xf numFmtId="3" fontId="0" fillId="0" borderId="11" xfId="0" applyNumberFormat="1" applyBorder="1" applyAlignment="1">
      <alignment horizontal="right"/>
    </xf>
    <xf numFmtId="165" fontId="0" fillId="37" borderId="11" xfId="42" applyNumberFormat="1" applyFont="1" applyFill="1" applyBorder="1"/>
    <xf numFmtId="166" fontId="0" fillId="0" borderId="11" xfId="43" applyNumberFormat="1" applyFont="1" applyBorder="1"/>
    <xf numFmtId="166" fontId="0" fillId="36" borderId="10" xfId="43" applyNumberFormat="1" applyFont="1" applyFill="1" applyBorder="1"/>
    <xf numFmtId="16" fontId="14" fillId="0" borderId="0" xfId="0" applyNumberFormat="1" applyFont="1"/>
  </cellXfs>
  <cellStyles count="44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3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november 2022 - november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november 23'!$A$7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november 23'!$B$6:$N$6</c:f>
              <c:strCache>
                <c:ptCount val="13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Mai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</c:strCache>
            </c:strRef>
          </c:cat>
          <c:val>
            <c:numRef>
              <c:f>'Forbruksgjeld - november 23'!$B$7:$N$7</c:f>
              <c:numCache>
                <c:formatCode>0.0</c:formatCode>
                <c:ptCount val="13"/>
                <c:pt idx="0">
                  <c:v>150.4</c:v>
                </c:pt>
                <c:pt idx="1">
                  <c:v>151.80000000000001</c:v>
                </c:pt>
                <c:pt idx="2">
                  <c:v>150.9</c:v>
                </c:pt>
                <c:pt idx="3">
                  <c:v>150</c:v>
                </c:pt>
                <c:pt idx="4">
                  <c:v>151.19999999999999</c:v>
                </c:pt>
                <c:pt idx="5">
                  <c:v>153.30000000000001</c:v>
                </c:pt>
                <c:pt idx="6">
                  <c:v>153.5</c:v>
                </c:pt>
                <c:pt idx="7">
                  <c:v>156.80000000000001</c:v>
                </c:pt>
                <c:pt idx="8">
                  <c:v>154.6</c:v>
                </c:pt>
                <c:pt idx="9">
                  <c:v>155.19999999999999</c:v>
                </c:pt>
                <c:pt idx="10">
                  <c:v>155.9</c:v>
                </c:pt>
                <c:pt idx="11">
                  <c:v>157.69999999999999</c:v>
                </c:pt>
                <c:pt idx="12">
                  <c:v>159.69999999999999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10D-85CA-420CFC9B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4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Forbrukslån (mrd.) </a:t>
            </a:r>
          </a:p>
          <a:p>
            <a:pPr>
              <a:defRPr/>
            </a:pPr>
            <a:r>
              <a:rPr lang="en-US"/>
              <a:t>november 2022 - november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'Forbruksgjeld - november 23'!$A$8</c:f>
              <c:strCache>
                <c:ptCount val="1"/>
                <c:pt idx="0">
                  <c:v>Nedbetalingslån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november 23'!$B$6:$N$6</c:f>
              <c:strCache>
                <c:ptCount val="13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Mai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</c:strCache>
            </c:strRef>
          </c:cat>
          <c:val>
            <c:numRef>
              <c:f>'Forbruksgjeld - november 23'!$B$8:$N$8</c:f>
              <c:numCache>
                <c:formatCode>0.0</c:formatCode>
                <c:ptCount val="13"/>
                <c:pt idx="0">
                  <c:v>80.900000000000006</c:v>
                </c:pt>
                <c:pt idx="1">
                  <c:v>82.3</c:v>
                </c:pt>
                <c:pt idx="2">
                  <c:v>82</c:v>
                </c:pt>
                <c:pt idx="3">
                  <c:v>82.1</c:v>
                </c:pt>
                <c:pt idx="4">
                  <c:v>83</c:v>
                </c:pt>
                <c:pt idx="5">
                  <c:v>83.5</c:v>
                </c:pt>
                <c:pt idx="6">
                  <c:v>84.4</c:v>
                </c:pt>
                <c:pt idx="7">
                  <c:v>84.7</c:v>
                </c:pt>
                <c:pt idx="8">
                  <c:v>85.7</c:v>
                </c:pt>
                <c:pt idx="9">
                  <c:v>84.9</c:v>
                </c:pt>
                <c:pt idx="10">
                  <c:v>86</c:v>
                </c:pt>
                <c:pt idx="11">
                  <c:v>87</c:v>
                </c:pt>
                <c:pt idx="12">
                  <c:v>87.6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C-49E8-B68F-96F2546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november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</c:v>
                      </c:pt>
                      <c:pt idx="5">
                        <c:v>Apr</c:v>
                      </c:pt>
                      <c:pt idx="6">
                        <c:v>Mai</c:v>
                      </c:pt>
                      <c:pt idx="7">
                        <c:v>Jun</c:v>
                      </c:pt>
                      <c:pt idx="8">
                        <c:v>Jul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C-49E8-B68F-96F25465B88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november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</c:v>
                      </c:pt>
                      <c:pt idx="5">
                        <c:v>Apr</c:v>
                      </c:pt>
                      <c:pt idx="6">
                        <c:v>Mai</c:v>
                      </c:pt>
                      <c:pt idx="7">
                        <c:v>Jun</c:v>
                      </c:pt>
                      <c:pt idx="8">
                        <c:v>Jul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C-49E8-B68F-96F25465B886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7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november 2022 - november 2023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35201084457661E-2"/>
          <c:y val="0.17452081862586366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november 23'!$A$16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november 23'!$B$6:$N$6</c:f>
              <c:strCache>
                <c:ptCount val="13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Mai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</c:strCache>
            </c:strRef>
          </c:cat>
          <c:val>
            <c:numRef>
              <c:f>'Forbruksgjeld - november 23'!$B$16:$N$16</c:f>
              <c:numCache>
                <c:formatCode>0.0</c:formatCode>
                <c:ptCount val="13"/>
                <c:pt idx="0">
                  <c:v>125.7</c:v>
                </c:pt>
                <c:pt idx="1">
                  <c:v>126.69999999999999</c:v>
                </c:pt>
                <c:pt idx="2">
                  <c:v>126.7</c:v>
                </c:pt>
                <c:pt idx="3">
                  <c:v>126.5</c:v>
                </c:pt>
                <c:pt idx="4">
                  <c:v>127.3</c:v>
                </c:pt>
                <c:pt idx="5">
                  <c:v>128</c:v>
                </c:pt>
                <c:pt idx="6">
                  <c:v>128.4</c:v>
                </c:pt>
                <c:pt idx="7">
                  <c:v>127.2</c:v>
                </c:pt>
                <c:pt idx="8">
                  <c:v>125.9</c:v>
                </c:pt>
                <c:pt idx="9">
                  <c:v>125.2</c:v>
                </c:pt>
                <c:pt idx="10">
                  <c:v>127.1</c:v>
                </c:pt>
                <c:pt idx="11">
                  <c:v>128.6</c:v>
                </c:pt>
                <c:pt idx="12">
                  <c:v>129.80000000000001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BF9-B5A8-A92F394A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november 23'!$A$14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november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</c:v>
                      </c:pt>
                      <c:pt idx="5">
                        <c:v>Apr</c:v>
                      </c:pt>
                      <c:pt idx="6">
                        <c:v>Mai</c:v>
                      </c:pt>
                      <c:pt idx="7">
                        <c:v>Jun</c:v>
                      </c:pt>
                      <c:pt idx="8">
                        <c:v>Jul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november 23'!$B$14:$M$14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formatCode="0.0">
                        <c:v>44.8</c:v>
                      </c:pt>
                      <c:pt idx="1">
                        <c:v>44.4</c:v>
                      </c:pt>
                      <c:pt idx="2">
                        <c:v>44.7</c:v>
                      </c:pt>
                      <c:pt idx="3">
                        <c:v>44.4</c:v>
                      </c:pt>
                      <c:pt idx="4">
                        <c:v>44.3</c:v>
                      </c:pt>
                      <c:pt idx="5">
                        <c:v>44.5</c:v>
                      </c:pt>
                      <c:pt idx="6" formatCode="0.0">
                        <c:v>44</c:v>
                      </c:pt>
                      <c:pt idx="7" formatCode="0.0">
                        <c:v>42.5</c:v>
                      </c:pt>
                      <c:pt idx="8">
                        <c:v>40.200000000000003</c:v>
                      </c:pt>
                      <c:pt idx="9">
                        <c:v>40.299999999999997</c:v>
                      </c:pt>
                      <c:pt idx="10" formatCode="0.0">
                        <c:v>41.1</c:v>
                      </c:pt>
                      <c:pt idx="11">
                        <c:v>41.6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1FD-4BF9-B5A8-A92F394A91C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november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</c:v>
                      </c:pt>
                      <c:pt idx="5">
                        <c:v>Apr</c:v>
                      </c:pt>
                      <c:pt idx="6">
                        <c:v>Mai</c:v>
                      </c:pt>
                      <c:pt idx="7">
                        <c:v>Jun</c:v>
                      </c:pt>
                      <c:pt idx="8">
                        <c:v>Jul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FD-4BF9-B5A8-A92F394A91C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november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</c:v>
                      </c:pt>
                      <c:pt idx="5">
                        <c:v>Apr</c:v>
                      </c:pt>
                      <c:pt idx="6">
                        <c:v>Mai</c:v>
                      </c:pt>
                      <c:pt idx="7">
                        <c:v>Jun</c:v>
                      </c:pt>
                      <c:pt idx="8">
                        <c:v>Jul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1FD-4BF9-B5A8-A92F394A91C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november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</c:v>
                      </c:pt>
                      <c:pt idx="5">
                        <c:v>Apr</c:v>
                      </c:pt>
                      <c:pt idx="6">
                        <c:v>Mai</c:v>
                      </c:pt>
                      <c:pt idx="7">
                        <c:v>Jun</c:v>
                      </c:pt>
                      <c:pt idx="8">
                        <c:v>Jul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FD-4BF9-B5A8-A92F394A91CB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32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november 2022 - november 2023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november 23'!$A$14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november 23'!$B$6:$N$6</c:f>
              <c:strCache>
                <c:ptCount val="13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Mai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</c:strCache>
            </c:strRef>
          </c:cat>
          <c:val>
            <c:numRef>
              <c:f>'Forbruksgjeld - november 23'!$B$14:$N$14</c:f>
              <c:numCache>
                <c:formatCode>General</c:formatCode>
                <c:ptCount val="13"/>
                <c:pt idx="0" formatCode="0.0">
                  <c:v>44.8</c:v>
                </c:pt>
                <c:pt idx="1">
                  <c:v>44.4</c:v>
                </c:pt>
                <c:pt idx="2">
                  <c:v>44.7</c:v>
                </c:pt>
                <c:pt idx="3">
                  <c:v>44.4</c:v>
                </c:pt>
                <c:pt idx="4">
                  <c:v>44.3</c:v>
                </c:pt>
                <c:pt idx="5">
                  <c:v>44.5</c:v>
                </c:pt>
                <c:pt idx="6" formatCode="0.0">
                  <c:v>44</c:v>
                </c:pt>
                <c:pt idx="7" formatCode="0.0">
                  <c:v>42.5</c:v>
                </c:pt>
                <c:pt idx="8">
                  <c:v>40.200000000000003</c:v>
                </c:pt>
                <c:pt idx="9">
                  <c:v>40.299999999999997</c:v>
                </c:pt>
                <c:pt idx="10" formatCode="0.0">
                  <c:v>41.1</c:v>
                </c:pt>
                <c:pt idx="11">
                  <c:v>41.6</c:v>
                </c:pt>
                <c:pt idx="12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2-425C-8640-FDB45F98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november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</c:v>
                      </c:pt>
                      <c:pt idx="5">
                        <c:v>Apr</c:v>
                      </c:pt>
                      <c:pt idx="6">
                        <c:v>Mai</c:v>
                      </c:pt>
                      <c:pt idx="7">
                        <c:v>Jun</c:v>
                      </c:pt>
                      <c:pt idx="8">
                        <c:v>Jul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912-425C-8640-FDB45F98347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november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</c:v>
                      </c:pt>
                      <c:pt idx="5">
                        <c:v>Apr</c:v>
                      </c:pt>
                      <c:pt idx="6">
                        <c:v>Mai</c:v>
                      </c:pt>
                      <c:pt idx="7">
                        <c:v>Jun</c:v>
                      </c:pt>
                      <c:pt idx="8">
                        <c:v>Jul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12-425C-8640-FDB45F98347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november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</c:v>
                      </c:pt>
                      <c:pt idx="5">
                        <c:v>Apr</c:v>
                      </c:pt>
                      <c:pt idx="6">
                        <c:v>Mai</c:v>
                      </c:pt>
                      <c:pt idx="7">
                        <c:v>Jun</c:v>
                      </c:pt>
                      <c:pt idx="8">
                        <c:v>Jul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12-425C-8640-FDB45F983472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/>
              <a:t>november 2022 - november 2023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179453589517E-2"/>
          <c:y val="0.15177389994322776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november 23'!$A$15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november 23'!$B$6:$P$6</c:f>
              <c:strCache>
                <c:ptCount val="15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Mai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  <c:pt idx="13">
                  <c:v>Diff f. mnd.</c:v>
                </c:pt>
                <c:pt idx="14">
                  <c:v>% diff f. mnd.</c:v>
                </c:pt>
              </c:strCache>
            </c:strRef>
          </c:cat>
          <c:val>
            <c:numRef>
              <c:f>'Forbruksgjeld - november 23'!$B$15:$N$15</c:f>
              <c:numCache>
                <c:formatCode>0.0</c:formatCode>
                <c:ptCount val="13"/>
                <c:pt idx="0">
                  <c:v>23.8</c:v>
                </c:pt>
                <c:pt idx="1">
                  <c:v>24.2</c:v>
                </c:pt>
                <c:pt idx="2">
                  <c:v>23.3</c:v>
                </c:pt>
                <c:pt idx="3">
                  <c:v>22.7</c:v>
                </c:pt>
                <c:pt idx="4">
                  <c:v>22.9</c:v>
                </c:pt>
                <c:pt idx="5">
                  <c:v>24.4</c:v>
                </c:pt>
                <c:pt idx="6">
                  <c:v>24</c:v>
                </c:pt>
                <c:pt idx="7">
                  <c:v>28.5</c:v>
                </c:pt>
                <c:pt idx="8">
                  <c:v>27.7</c:v>
                </c:pt>
                <c:pt idx="9">
                  <c:v>29.1</c:v>
                </c:pt>
                <c:pt idx="10">
                  <c:v>28</c:v>
                </c:pt>
                <c:pt idx="11">
                  <c:v>28</c:v>
                </c:pt>
                <c:pt idx="12">
                  <c:v>28.9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139-47E9-9711-2404F0C5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'Forbruksgjeld - november 23'!$A$14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november 23'!$B$6:$P$6</c15:sqref>
                        </c15:formulaRef>
                      </c:ext>
                    </c:extLst>
                    <c:strCache>
                      <c:ptCount val="15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</c:v>
                      </c:pt>
                      <c:pt idx="5">
                        <c:v>Apr</c:v>
                      </c:pt>
                      <c:pt idx="6">
                        <c:v>Mai</c:v>
                      </c:pt>
                      <c:pt idx="7">
                        <c:v>Jun</c:v>
                      </c:pt>
                      <c:pt idx="8">
                        <c:v>Jul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  <c:pt idx="13">
                        <c:v>Diff f. mnd.</c:v>
                      </c:pt>
                      <c:pt idx="14">
                        <c:v>% diff f. mnd.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oktober 23'!#REF!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139-47E9-9711-2404F0C50C01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0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2228778</xdr:colOff>
      <xdr:row>3</xdr:row>
      <xdr:rowOff>168446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F163587-1DE3-471D-8AB4-2974A1A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588" cy="743756"/>
        </a:xfrm>
        <a:prstGeom prst="rect">
          <a:avLst/>
        </a:prstGeom>
      </xdr:spPr>
    </xdr:pic>
    <xdr:clientData/>
  </xdr:twoCellAnchor>
  <xdr:twoCellAnchor>
    <xdr:from>
      <xdr:col>0</xdr:col>
      <xdr:colOff>79376</xdr:colOff>
      <xdr:row>26</xdr:row>
      <xdr:rowOff>148828</xdr:rowOff>
    </xdr:from>
    <xdr:to>
      <xdr:col>7</xdr:col>
      <xdr:colOff>565547</xdr:colOff>
      <xdr:row>50</xdr:row>
      <xdr:rowOff>148829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FF42AEA3-783E-4EA9-AC35-0B1EB873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138905</xdr:colOff>
      <xdr:row>51</xdr:row>
      <xdr:rowOff>168670</xdr:rowOff>
    </xdr:from>
    <xdr:to>
      <xdr:col>7</xdr:col>
      <xdr:colOff>565546</xdr:colOff>
      <xdr:row>76</xdr:row>
      <xdr:rowOff>9920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CD0A049-4BAB-4BD7-BFAF-743B1D4A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148828</xdr:colOff>
      <xdr:row>52</xdr:row>
      <xdr:rowOff>40879</xdr:rowOff>
    </xdr:from>
    <xdr:to>
      <xdr:col>17</xdr:col>
      <xdr:colOff>436562</xdr:colOff>
      <xdr:row>76</xdr:row>
      <xdr:rowOff>60723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E45AEE-33D6-420D-8069-CDAF2E869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26</xdr:row>
      <xdr:rowOff>148829</xdr:rowOff>
    </xdr:from>
    <xdr:to>
      <xdr:col>17</xdr:col>
      <xdr:colOff>406796</xdr:colOff>
      <xdr:row>51</xdr:row>
      <xdr:rowOff>11114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B49FC5-395C-4852-95BF-FA084F5C0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595313</xdr:colOff>
      <xdr:row>26</xdr:row>
      <xdr:rowOff>138907</xdr:rowOff>
    </xdr:from>
    <xdr:to>
      <xdr:col>27</xdr:col>
      <xdr:colOff>555625</xdr:colOff>
      <xdr:row>50</xdr:row>
      <xdr:rowOff>169863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9A4FB3D-E6BB-44AA-9537-7C806CC44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0.11501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007968" y="84476"/>
          <a:ext cx="1485723" cy="44654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3E93-BA2D-4257-8A61-D0777246D1D8}">
  <dimension ref="A5:S93"/>
  <sheetViews>
    <sheetView showGridLines="0" tabSelected="1" topLeftCell="A7" zoomScale="96" zoomScaleNormal="96" workbookViewId="0">
      <selection activeCell="U7" sqref="U7"/>
    </sheetView>
  </sheetViews>
  <sheetFormatPr baseColWidth="10" defaultRowHeight="15" x14ac:dyDescent="0.25"/>
  <cols>
    <col min="1" max="1" width="38.85546875" customWidth="1"/>
    <col min="6" max="6" width="11" bestFit="1" customWidth="1"/>
    <col min="7" max="10" width="11" customWidth="1"/>
    <col min="11" max="11" width="12.85546875" bestFit="1" customWidth="1"/>
    <col min="12" max="12" width="12.85546875" customWidth="1"/>
    <col min="13" max="13" width="12.140625" customWidth="1"/>
    <col min="14" max="14" width="11" bestFit="1" customWidth="1"/>
    <col min="15" max="15" width="12.85546875" bestFit="1" customWidth="1"/>
    <col min="16" max="16" width="12.5703125" customWidth="1"/>
    <col min="17" max="17" width="12.7109375" bestFit="1" customWidth="1"/>
  </cols>
  <sheetData>
    <row r="5" spans="1:19" x14ac:dyDescent="0.25">
      <c r="A5" s="21" t="s">
        <v>59</v>
      </c>
      <c r="D5" s="31">
        <v>2023</v>
      </c>
      <c r="E5" s="31"/>
      <c r="G5" s="31"/>
      <c r="H5" s="31"/>
      <c r="I5" s="31"/>
      <c r="J5" s="31"/>
      <c r="K5" s="35"/>
      <c r="L5" s="35"/>
      <c r="N5" s="43"/>
    </row>
    <row r="6" spans="1:19" x14ac:dyDescent="0.25">
      <c r="B6" s="8" t="s">
        <v>50</v>
      </c>
      <c r="C6" s="8" t="s">
        <v>51</v>
      </c>
      <c r="D6" s="8" t="s">
        <v>52</v>
      </c>
      <c r="E6" s="8" t="s">
        <v>53</v>
      </c>
      <c r="F6" s="8" t="s">
        <v>54</v>
      </c>
      <c r="G6" s="8" t="s">
        <v>55</v>
      </c>
      <c r="H6" s="8" t="s">
        <v>56</v>
      </c>
      <c r="I6" s="8" t="s">
        <v>57</v>
      </c>
      <c r="J6" s="8" t="s">
        <v>58</v>
      </c>
      <c r="K6" s="8" t="s">
        <v>47</v>
      </c>
      <c r="L6" s="8" t="s">
        <v>48</v>
      </c>
      <c r="M6" s="8" t="s">
        <v>49</v>
      </c>
      <c r="N6" s="8" t="s">
        <v>50</v>
      </c>
      <c r="O6" s="9" t="s">
        <v>23</v>
      </c>
      <c r="P6" s="9" t="s">
        <v>24</v>
      </c>
      <c r="Q6" s="10" t="s">
        <v>25</v>
      </c>
      <c r="R6" s="11" t="s">
        <v>26</v>
      </c>
    </row>
    <row r="7" spans="1:19" x14ac:dyDescent="0.25">
      <c r="A7" s="3" t="s">
        <v>27</v>
      </c>
      <c r="B7" s="22">
        <v>150.4</v>
      </c>
      <c r="C7" s="26">
        <v>151.80000000000001</v>
      </c>
      <c r="D7" s="22">
        <v>150.9</v>
      </c>
      <c r="E7" s="22">
        <v>150</v>
      </c>
      <c r="F7" s="22">
        <v>151.19999999999999</v>
      </c>
      <c r="G7" s="22">
        <v>153.30000000000001</v>
      </c>
      <c r="H7" s="22">
        <v>153.5</v>
      </c>
      <c r="I7" s="22">
        <v>156.80000000000001</v>
      </c>
      <c r="J7" s="26">
        <v>154.6</v>
      </c>
      <c r="K7" s="36">
        <v>155.19999999999999</v>
      </c>
      <c r="L7" s="12">
        <v>155.9</v>
      </c>
      <c r="M7" s="36">
        <v>157.69999999999999</v>
      </c>
      <c r="N7" s="36">
        <v>159.69999999999999</v>
      </c>
      <c r="O7" s="36">
        <f>N7-M7</f>
        <v>2</v>
      </c>
      <c r="P7" s="13">
        <f>O7/M7</f>
        <v>1.2682308180088777E-2</v>
      </c>
      <c r="Q7" s="12">
        <f>N7-B7</f>
        <v>9.2999999999999829</v>
      </c>
      <c r="R7" s="13">
        <f>Q7/B7</f>
        <v>6.1835106382978608E-2</v>
      </c>
    </row>
    <row r="8" spans="1:19" x14ac:dyDescent="0.25">
      <c r="A8" s="4" t="s">
        <v>28</v>
      </c>
      <c r="B8" s="22">
        <v>80.900000000000006</v>
      </c>
      <c r="C8" s="26">
        <v>82.3</v>
      </c>
      <c r="D8" s="22">
        <v>82</v>
      </c>
      <c r="E8" s="22">
        <v>82.1</v>
      </c>
      <c r="F8" s="22">
        <v>83</v>
      </c>
      <c r="G8" s="22">
        <v>83.5</v>
      </c>
      <c r="H8" s="22">
        <v>84.4</v>
      </c>
      <c r="I8" s="22">
        <v>84.7</v>
      </c>
      <c r="J8" s="26">
        <v>85.7</v>
      </c>
      <c r="K8" s="36">
        <v>84.9</v>
      </c>
      <c r="L8" s="12">
        <v>86</v>
      </c>
      <c r="M8" s="36">
        <v>87</v>
      </c>
      <c r="N8" s="36">
        <v>87.6</v>
      </c>
      <c r="O8" s="36">
        <f t="shared" ref="O8:O25" si="0">N8-M8</f>
        <v>0.59999999999999432</v>
      </c>
      <c r="P8" s="13">
        <f t="shared" ref="P8:P25" si="1">O8/M8</f>
        <v>6.8965517241378659E-3</v>
      </c>
      <c r="Q8" s="12">
        <f t="shared" ref="Q8:Q25" si="2">N8-B8</f>
        <v>6.6999999999999886</v>
      </c>
      <c r="R8" s="13">
        <f t="shared" ref="R8:R25" si="3">Q8/B8</f>
        <v>8.2818294190358327E-2</v>
      </c>
      <c r="S8" s="33"/>
    </row>
    <row r="9" spans="1:19" x14ac:dyDescent="0.25">
      <c r="A9" s="4" t="s">
        <v>29</v>
      </c>
      <c r="B9" s="22">
        <v>68.5</v>
      </c>
      <c r="C9" s="27">
        <v>68.599999999999994</v>
      </c>
      <c r="D9" s="22">
        <v>68</v>
      </c>
      <c r="E9" s="22">
        <v>67.099999999999994</v>
      </c>
      <c r="F9" s="22">
        <v>67.2</v>
      </c>
      <c r="G9" s="22">
        <v>68.900000000000006</v>
      </c>
      <c r="H9" s="22">
        <v>68</v>
      </c>
      <c r="I9" s="22">
        <v>71</v>
      </c>
      <c r="J9" s="26">
        <v>67.900000000000006</v>
      </c>
      <c r="K9" s="36">
        <v>69.400000000000006</v>
      </c>
      <c r="L9" s="12">
        <v>69</v>
      </c>
      <c r="M9" s="36">
        <v>69.7</v>
      </c>
      <c r="N9" s="36">
        <v>71.2</v>
      </c>
      <c r="O9" s="36">
        <f t="shared" si="0"/>
        <v>1.5</v>
      </c>
      <c r="P9" s="13">
        <f t="shared" si="1"/>
        <v>2.1520803443328549E-2</v>
      </c>
      <c r="Q9" s="12">
        <f t="shared" si="2"/>
        <v>2.7000000000000028</v>
      </c>
      <c r="R9" s="13">
        <f t="shared" si="3"/>
        <v>3.9416058394160625E-2</v>
      </c>
    </row>
    <row r="10" spans="1:19" x14ac:dyDescent="0.25">
      <c r="A10" s="4" t="s">
        <v>30</v>
      </c>
      <c r="B10" s="22">
        <v>1</v>
      </c>
      <c r="C10" s="27">
        <v>1</v>
      </c>
      <c r="D10" s="30">
        <v>0.9</v>
      </c>
      <c r="E10" s="22">
        <v>0.9</v>
      </c>
      <c r="F10" s="22">
        <v>0.9</v>
      </c>
      <c r="G10" s="22">
        <v>0.9</v>
      </c>
      <c r="H10" s="22">
        <v>1</v>
      </c>
      <c r="I10" s="22">
        <v>1</v>
      </c>
      <c r="J10" s="26">
        <v>1</v>
      </c>
      <c r="K10" s="36">
        <v>0.9</v>
      </c>
      <c r="L10" s="12">
        <v>0.9</v>
      </c>
      <c r="M10" s="36">
        <v>1</v>
      </c>
      <c r="N10" s="36">
        <v>1</v>
      </c>
      <c r="O10" s="36">
        <f t="shared" si="0"/>
        <v>0</v>
      </c>
      <c r="P10" s="13">
        <f t="shared" si="1"/>
        <v>0</v>
      </c>
      <c r="Q10" s="12">
        <f>N10-B10</f>
        <v>0</v>
      </c>
      <c r="R10" s="13">
        <f t="shared" si="3"/>
        <v>0</v>
      </c>
    </row>
    <row r="11" spans="1:19" x14ac:dyDescent="0.25">
      <c r="A11" s="14"/>
      <c r="B11" s="23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32"/>
      <c r="N11" s="32"/>
      <c r="O11" s="32"/>
      <c r="P11" s="32"/>
      <c r="Q11" s="32"/>
      <c r="R11" s="32"/>
    </row>
    <row r="12" spans="1:19" x14ac:dyDescent="0.25">
      <c r="A12" s="3" t="s">
        <v>31</v>
      </c>
      <c r="B12" s="22">
        <v>229.5</v>
      </c>
      <c r="C12" s="27">
        <v>222.1</v>
      </c>
      <c r="D12" s="30">
        <v>228.6</v>
      </c>
      <c r="E12" s="30">
        <v>223.8</v>
      </c>
      <c r="F12" s="30">
        <v>223.7</v>
      </c>
      <c r="G12" s="30">
        <v>223.8</v>
      </c>
      <c r="H12" s="30">
        <v>218.6</v>
      </c>
      <c r="I12" s="30">
        <v>218.7</v>
      </c>
      <c r="J12" s="27">
        <v>217.8</v>
      </c>
      <c r="K12" s="4">
        <v>218.5</v>
      </c>
      <c r="L12" s="38">
        <v>219.1</v>
      </c>
      <c r="M12" s="4">
        <v>219.4</v>
      </c>
      <c r="N12" s="4">
        <v>219.5</v>
      </c>
      <c r="O12" s="4">
        <f t="shared" si="0"/>
        <v>9.9999999999994316E-2</v>
      </c>
      <c r="P12" s="13">
        <f t="shared" si="1"/>
        <v>4.5578851412941802E-4</v>
      </c>
      <c r="Q12" s="12">
        <f t="shared" si="2"/>
        <v>-10</v>
      </c>
      <c r="R12" s="13">
        <f t="shared" si="3"/>
        <v>-4.357298474945534E-2</v>
      </c>
    </row>
    <row r="13" spans="1:19" x14ac:dyDescent="0.25">
      <c r="A13" s="4" t="s">
        <v>32</v>
      </c>
      <c r="B13" s="22">
        <v>68.5</v>
      </c>
      <c r="C13" s="27">
        <v>68.599999999999994</v>
      </c>
      <c r="D13" s="22">
        <v>68</v>
      </c>
      <c r="E13" s="22">
        <v>67.099999999999994</v>
      </c>
      <c r="F13" s="22">
        <v>67.2</v>
      </c>
      <c r="G13" s="22">
        <v>68.900000000000006</v>
      </c>
      <c r="H13" s="22">
        <v>68</v>
      </c>
      <c r="I13" s="22">
        <v>71</v>
      </c>
      <c r="J13" s="27">
        <v>67.900000000000006</v>
      </c>
      <c r="K13" s="4">
        <v>69.400000000000006</v>
      </c>
      <c r="L13" s="38">
        <v>69</v>
      </c>
      <c r="M13" s="4">
        <v>69.7</v>
      </c>
      <c r="N13" s="4">
        <v>71.2</v>
      </c>
      <c r="O13" s="4">
        <f t="shared" si="0"/>
        <v>1.5</v>
      </c>
      <c r="P13" s="13">
        <f t="shared" si="1"/>
        <v>2.1520803443328549E-2</v>
      </c>
      <c r="Q13" s="12">
        <f t="shared" si="2"/>
        <v>2.7000000000000028</v>
      </c>
      <c r="R13" s="13">
        <f t="shared" si="3"/>
        <v>3.9416058394160625E-2</v>
      </c>
    </row>
    <row r="14" spans="1:19" x14ac:dyDescent="0.25">
      <c r="A14" s="4" t="s">
        <v>33</v>
      </c>
      <c r="B14" s="22">
        <v>44.8</v>
      </c>
      <c r="C14" s="27">
        <v>44.4</v>
      </c>
      <c r="D14" s="30">
        <v>44.7</v>
      </c>
      <c r="E14" s="30">
        <v>44.4</v>
      </c>
      <c r="F14" s="30">
        <v>44.3</v>
      </c>
      <c r="G14" s="30">
        <v>44.5</v>
      </c>
      <c r="H14" s="22">
        <v>44</v>
      </c>
      <c r="I14" s="22">
        <v>42.5</v>
      </c>
      <c r="J14" s="27">
        <v>40.200000000000003</v>
      </c>
      <c r="K14" s="4">
        <v>40.299999999999997</v>
      </c>
      <c r="L14" s="12">
        <v>41.1</v>
      </c>
      <c r="M14" s="4">
        <v>41.6</v>
      </c>
      <c r="N14" s="4">
        <v>42.2</v>
      </c>
      <c r="O14" s="4">
        <f t="shared" si="0"/>
        <v>0.60000000000000142</v>
      </c>
      <c r="P14" s="13">
        <f t="shared" si="1"/>
        <v>1.4423076923076957E-2</v>
      </c>
      <c r="Q14" s="12">
        <f t="shared" si="2"/>
        <v>-2.5999999999999943</v>
      </c>
      <c r="R14" s="13">
        <f t="shared" si="3"/>
        <v>-5.8035714285714163E-2</v>
      </c>
    </row>
    <row r="15" spans="1:19" x14ac:dyDescent="0.25">
      <c r="A15" s="4" t="s">
        <v>34</v>
      </c>
      <c r="B15" s="22">
        <v>23.8</v>
      </c>
      <c r="C15" s="26">
        <v>24.2</v>
      </c>
      <c r="D15" s="22">
        <v>23.3</v>
      </c>
      <c r="E15" s="22">
        <v>22.7</v>
      </c>
      <c r="F15" s="22">
        <v>22.9</v>
      </c>
      <c r="G15" s="22">
        <v>24.4</v>
      </c>
      <c r="H15" s="22">
        <v>24</v>
      </c>
      <c r="I15" s="22">
        <v>28.5</v>
      </c>
      <c r="J15" s="26">
        <v>27.7</v>
      </c>
      <c r="K15" s="36">
        <v>29.1</v>
      </c>
      <c r="L15" s="12">
        <v>28</v>
      </c>
      <c r="M15" s="36">
        <v>28</v>
      </c>
      <c r="N15" s="36">
        <v>28.9</v>
      </c>
      <c r="O15" s="36">
        <f t="shared" si="0"/>
        <v>0.89999999999999858</v>
      </c>
      <c r="P15" s="13">
        <f t="shared" si="1"/>
        <v>3.2142857142857091E-2</v>
      </c>
      <c r="Q15" s="12">
        <f t="shared" si="2"/>
        <v>5.0999999999999979</v>
      </c>
      <c r="R15" s="13">
        <f t="shared" si="3"/>
        <v>0.21428571428571419</v>
      </c>
    </row>
    <row r="16" spans="1:19" x14ac:dyDescent="0.25">
      <c r="A16" s="14" t="s">
        <v>63</v>
      </c>
      <c r="B16" s="32">
        <f t="shared" ref="B16:G16" si="4">B8+B14</f>
        <v>125.7</v>
      </c>
      <c r="C16" s="32">
        <f t="shared" si="4"/>
        <v>126.69999999999999</v>
      </c>
      <c r="D16" s="32">
        <f t="shared" si="4"/>
        <v>126.7</v>
      </c>
      <c r="E16" s="32">
        <f t="shared" si="4"/>
        <v>126.5</v>
      </c>
      <c r="F16" s="32">
        <f t="shared" si="4"/>
        <v>127.3</v>
      </c>
      <c r="G16" s="32">
        <f t="shared" si="4"/>
        <v>128</v>
      </c>
      <c r="H16" s="34">
        <v>128.4</v>
      </c>
      <c r="I16" s="34">
        <v>127.2</v>
      </c>
      <c r="J16" s="28">
        <f>J8+J14</f>
        <v>125.9</v>
      </c>
      <c r="K16" s="28">
        <f>K8+K14</f>
        <v>125.2</v>
      </c>
      <c r="L16" s="28">
        <f t="shared" ref="L16" si="5">L8+L14</f>
        <v>127.1</v>
      </c>
      <c r="M16" s="32">
        <f>M8+M14</f>
        <v>128.6</v>
      </c>
      <c r="N16" s="32">
        <v>129.80000000000001</v>
      </c>
      <c r="O16" s="32">
        <f t="shared" si="0"/>
        <v>1.2000000000000171</v>
      </c>
      <c r="P16" s="40">
        <f>O16/M16</f>
        <v>9.3312597200623411E-3</v>
      </c>
      <c r="Q16" s="32">
        <f>N16-B16</f>
        <v>4.1000000000000085</v>
      </c>
      <c r="R16" s="40">
        <f t="shared" si="3"/>
        <v>3.2617342879872779E-2</v>
      </c>
    </row>
    <row r="17" spans="1:18" x14ac:dyDescent="0.25">
      <c r="A17" s="3" t="s">
        <v>35</v>
      </c>
      <c r="B17" s="24">
        <v>3217671</v>
      </c>
      <c r="C17" s="29">
        <v>3158222</v>
      </c>
      <c r="D17" s="29">
        <v>3196589</v>
      </c>
      <c r="E17" s="29">
        <v>3185465</v>
      </c>
      <c r="F17" s="29">
        <v>3183979</v>
      </c>
      <c r="G17" s="29">
        <v>3180883</v>
      </c>
      <c r="H17" s="29">
        <v>3152858</v>
      </c>
      <c r="I17" s="29">
        <v>3186174</v>
      </c>
      <c r="J17" s="29">
        <v>3178943</v>
      </c>
      <c r="K17" s="37">
        <v>3183016</v>
      </c>
      <c r="L17" s="39">
        <v>3186776</v>
      </c>
      <c r="M17" s="37">
        <v>3192381</v>
      </c>
      <c r="N17" s="37">
        <v>3196400</v>
      </c>
      <c r="O17" s="37">
        <f t="shared" si="0"/>
        <v>4019</v>
      </c>
      <c r="P17" s="13">
        <f t="shared" si="1"/>
        <v>1.2589349454216149E-3</v>
      </c>
      <c r="Q17" s="41">
        <f t="shared" si="2"/>
        <v>-21271</v>
      </c>
      <c r="R17" s="13">
        <f t="shared" si="3"/>
        <v>-6.610682074084019E-3</v>
      </c>
    </row>
    <row r="18" spans="1:18" x14ac:dyDescent="0.25">
      <c r="A18" s="4" t="s">
        <v>36</v>
      </c>
      <c r="B18" s="24">
        <v>3135348</v>
      </c>
      <c r="C18" s="29">
        <v>3076398</v>
      </c>
      <c r="D18" s="29">
        <v>3116521</v>
      </c>
      <c r="E18" s="29">
        <v>3104346</v>
      </c>
      <c r="F18" s="29">
        <v>3101811</v>
      </c>
      <c r="G18" s="29">
        <v>3098502</v>
      </c>
      <c r="H18" s="29">
        <v>3065080</v>
      </c>
      <c r="I18" s="29">
        <v>3099938</v>
      </c>
      <c r="J18" s="29">
        <v>3089330</v>
      </c>
      <c r="K18" s="37">
        <v>3093266</v>
      </c>
      <c r="L18" s="39">
        <v>3096184</v>
      </c>
      <c r="M18" s="37">
        <v>3100641</v>
      </c>
      <c r="N18" s="37">
        <v>3106166</v>
      </c>
      <c r="O18" s="37">
        <f t="shared" si="0"/>
        <v>5525</v>
      </c>
      <c r="P18" s="13">
        <f t="shared" si="1"/>
        <v>1.7818896157278446E-3</v>
      </c>
      <c r="Q18" s="41">
        <f t="shared" si="2"/>
        <v>-29182</v>
      </c>
      <c r="R18" s="13">
        <f t="shared" si="3"/>
        <v>-9.3074197824292559E-3</v>
      </c>
    </row>
    <row r="19" spans="1:18" x14ac:dyDescent="0.25">
      <c r="A19" s="4" t="s">
        <v>37</v>
      </c>
      <c r="B19" s="24">
        <v>405655</v>
      </c>
      <c r="C19" s="29">
        <v>409140</v>
      </c>
      <c r="D19" s="29">
        <v>411236</v>
      </c>
      <c r="E19" s="29">
        <v>412374</v>
      </c>
      <c r="F19" s="29">
        <v>414241</v>
      </c>
      <c r="G19" s="29">
        <v>414298</v>
      </c>
      <c r="H19" s="29">
        <v>431953</v>
      </c>
      <c r="I19" s="29">
        <v>433528</v>
      </c>
      <c r="J19" s="29">
        <v>437749</v>
      </c>
      <c r="K19" s="37">
        <v>438720</v>
      </c>
      <c r="L19" s="39">
        <v>442702</v>
      </c>
      <c r="M19" s="37">
        <v>446067</v>
      </c>
      <c r="N19" s="37">
        <v>450684</v>
      </c>
      <c r="O19" s="37">
        <f t="shared" si="0"/>
        <v>4617</v>
      </c>
      <c r="P19" s="13">
        <f t="shared" si="1"/>
        <v>1.0350463047031052E-2</v>
      </c>
      <c r="Q19" s="41">
        <f t="shared" si="2"/>
        <v>45029</v>
      </c>
      <c r="R19" s="13">
        <f t="shared" si="3"/>
        <v>0.11100319236789884</v>
      </c>
    </row>
    <row r="20" spans="1:18" x14ac:dyDescent="0.25">
      <c r="A20" s="4" t="s">
        <v>38</v>
      </c>
      <c r="B20" s="24">
        <v>70625</v>
      </c>
      <c r="C20" s="29">
        <v>71551</v>
      </c>
      <c r="D20" s="29">
        <v>66942</v>
      </c>
      <c r="E20" s="29">
        <v>67493</v>
      </c>
      <c r="F20" s="29">
        <v>67986</v>
      </c>
      <c r="G20" s="29">
        <v>68079</v>
      </c>
      <c r="H20" s="29">
        <v>68441</v>
      </c>
      <c r="I20" s="29">
        <v>68341</v>
      </c>
      <c r="J20" s="29">
        <v>66836</v>
      </c>
      <c r="K20" s="37">
        <v>64633</v>
      </c>
      <c r="L20" s="39">
        <v>65138</v>
      </c>
      <c r="M20" s="37">
        <v>68422</v>
      </c>
      <c r="N20" s="37">
        <v>67146</v>
      </c>
      <c r="O20" s="37">
        <f t="shared" si="0"/>
        <v>-1276</v>
      </c>
      <c r="P20" s="13">
        <f t="shared" si="1"/>
        <v>-1.8648972552687732E-2</v>
      </c>
      <c r="Q20" s="41">
        <f t="shared" si="2"/>
        <v>-3479</v>
      </c>
      <c r="R20" s="13">
        <f t="shared" si="3"/>
        <v>-4.9260176991150442E-2</v>
      </c>
    </row>
    <row r="21" spans="1:18" x14ac:dyDescent="0.25">
      <c r="A21" s="1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14"/>
      <c r="N21" s="14"/>
      <c r="O21" s="14"/>
      <c r="P21" s="32"/>
      <c r="Q21" s="42"/>
      <c r="R21" s="32"/>
    </row>
    <row r="22" spans="1:18" x14ac:dyDescent="0.25">
      <c r="A22" s="3" t="s">
        <v>39</v>
      </c>
      <c r="B22" s="24">
        <v>7567385</v>
      </c>
      <c r="C22" s="29">
        <v>7361059</v>
      </c>
      <c r="D22" s="29">
        <v>7330521</v>
      </c>
      <c r="E22" s="29">
        <v>7241108</v>
      </c>
      <c r="F22" s="29">
        <v>7246716</v>
      </c>
      <c r="G22" s="29">
        <v>7143220</v>
      </c>
      <c r="H22" s="29">
        <v>7024371</v>
      </c>
      <c r="I22" s="29">
        <v>7150568</v>
      </c>
      <c r="J22" s="29">
        <v>7060362</v>
      </c>
      <c r="K22" s="37">
        <v>7058818</v>
      </c>
      <c r="L22" s="39">
        <v>7068217</v>
      </c>
      <c r="M22" s="37">
        <v>7084542</v>
      </c>
      <c r="N22" s="37">
        <v>7145355</v>
      </c>
      <c r="O22" s="37">
        <f t="shared" si="0"/>
        <v>60813</v>
      </c>
      <c r="P22" s="13">
        <f t="shared" si="1"/>
        <v>8.5838999895829545E-3</v>
      </c>
      <c r="Q22" s="41">
        <f t="shared" si="2"/>
        <v>-422030</v>
      </c>
      <c r="R22" s="13">
        <f t="shared" si="3"/>
        <v>-5.5769595441490023E-2</v>
      </c>
    </row>
    <row r="23" spans="1:18" x14ac:dyDescent="0.25">
      <c r="A23" s="4" t="s">
        <v>40</v>
      </c>
      <c r="B23" s="24">
        <v>6790274</v>
      </c>
      <c r="C23" s="29">
        <v>6571560</v>
      </c>
      <c r="D23" s="29">
        <v>6541961</v>
      </c>
      <c r="E23" s="29">
        <v>6450650</v>
      </c>
      <c r="F23" s="29">
        <v>6449180</v>
      </c>
      <c r="G23" s="29">
        <v>6346290</v>
      </c>
      <c r="H23" s="29">
        <v>6193888</v>
      </c>
      <c r="I23" s="29">
        <v>6314934</v>
      </c>
      <c r="J23" s="29">
        <v>6215690</v>
      </c>
      <c r="K23" s="37">
        <v>6211425</v>
      </c>
      <c r="L23" s="39">
        <v>6211592</v>
      </c>
      <c r="M23" s="37">
        <v>6217633</v>
      </c>
      <c r="N23" s="37">
        <v>6244300</v>
      </c>
      <c r="O23" s="37">
        <f t="shared" si="0"/>
        <v>26667</v>
      </c>
      <c r="P23" s="13">
        <f t="shared" si="1"/>
        <v>4.2889311736475921E-3</v>
      </c>
      <c r="Q23" s="41">
        <f t="shared" si="2"/>
        <v>-545974</v>
      </c>
      <c r="R23" s="13">
        <f t="shared" si="3"/>
        <v>-8.040529734146222E-2</v>
      </c>
    </row>
    <row r="24" spans="1:18" x14ac:dyDescent="0.25">
      <c r="A24" s="4" t="s">
        <v>41</v>
      </c>
      <c r="B24" s="24">
        <v>702576</v>
      </c>
      <c r="C24" s="29">
        <v>713988</v>
      </c>
      <c r="D24" s="29">
        <v>717991</v>
      </c>
      <c r="E24" s="29">
        <v>719354</v>
      </c>
      <c r="F24" s="29">
        <v>725889</v>
      </c>
      <c r="G24" s="29">
        <v>725255</v>
      </c>
      <c r="H24" s="29">
        <v>758443</v>
      </c>
      <c r="I24" s="29">
        <v>763631</v>
      </c>
      <c r="J24" s="29">
        <v>774369</v>
      </c>
      <c r="K24" s="37">
        <v>779459</v>
      </c>
      <c r="L24" s="39">
        <v>788117</v>
      </c>
      <c r="M24" s="37">
        <v>794816</v>
      </c>
      <c r="N24" s="37">
        <v>830358</v>
      </c>
      <c r="O24" s="37">
        <f t="shared" si="0"/>
        <v>35542</v>
      </c>
      <c r="P24" s="13">
        <f t="shared" si="1"/>
        <v>4.4717267895965862E-2</v>
      </c>
      <c r="Q24" s="41">
        <f t="shared" si="2"/>
        <v>127782</v>
      </c>
      <c r="R24" s="13">
        <f t="shared" si="3"/>
        <v>0.18187640910022546</v>
      </c>
    </row>
    <row r="25" spans="1:18" x14ac:dyDescent="0.25">
      <c r="A25" s="4" t="s">
        <v>42</v>
      </c>
      <c r="B25" s="24">
        <v>74535</v>
      </c>
      <c r="C25" s="29">
        <v>75511</v>
      </c>
      <c r="D25" s="29">
        <v>70569</v>
      </c>
      <c r="E25" s="29">
        <v>71104</v>
      </c>
      <c r="F25" s="29">
        <v>71647</v>
      </c>
      <c r="G25" s="29">
        <v>71675</v>
      </c>
      <c r="H25" s="29">
        <v>72040</v>
      </c>
      <c r="I25" s="29">
        <v>72003</v>
      </c>
      <c r="J25" s="29">
        <v>70303</v>
      </c>
      <c r="K25" s="37">
        <v>67934</v>
      </c>
      <c r="L25" s="39">
        <v>68508</v>
      </c>
      <c r="M25" s="37">
        <v>72093</v>
      </c>
      <c r="N25" s="37">
        <v>70697</v>
      </c>
      <c r="O25" s="37">
        <f t="shared" si="0"/>
        <v>-1396</v>
      </c>
      <c r="P25" s="13">
        <f t="shared" si="1"/>
        <v>-1.9363877214153939E-2</v>
      </c>
      <c r="Q25" s="41">
        <f t="shared" si="2"/>
        <v>-3838</v>
      </c>
      <c r="R25" s="13">
        <f>Q25/B25</f>
        <v>-5.1492587375058699E-2</v>
      </c>
    </row>
    <row r="80" spans="1:1" ht="18.75" x14ac:dyDescent="0.3">
      <c r="A80" s="7" t="s">
        <v>43</v>
      </c>
    </row>
    <row r="81" spans="1:12" ht="15.75" x14ac:dyDescent="0.25">
      <c r="A81" s="15"/>
    </row>
    <row r="82" spans="1:12" ht="15.75" x14ac:dyDescent="0.25">
      <c r="A82" s="16" t="s">
        <v>62</v>
      </c>
    </row>
    <row r="83" spans="1:12" ht="15.75" x14ac:dyDescent="0.25">
      <c r="A83" s="17"/>
    </row>
    <row r="84" spans="1:12" ht="15.75" x14ac:dyDescent="0.25">
      <c r="A84" s="16" t="s">
        <v>65</v>
      </c>
    </row>
    <row r="85" spans="1:12" ht="15.7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ht="15.75" x14ac:dyDescent="0.25">
      <c r="A86" s="18" t="s">
        <v>60</v>
      </c>
    </row>
    <row r="87" spans="1:12" ht="15.75" x14ac:dyDescent="0.25">
      <c r="A87" s="18" t="s">
        <v>61</v>
      </c>
    </row>
    <row r="88" spans="1:12" ht="15.75" x14ac:dyDescent="0.25">
      <c r="A88" s="19"/>
    </row>
    <row r="89" spans="1:12" ht="15.75" x14ac:dyDescent="0.25">
      <c r="A89" s="19" t="s">
        <v>44</v>
      </c>
    </row>
    <row r="91" spans="1:12" x14ac:dyDescent="0.25">
      <c r="A91" t="s">
        <v>64</v>
      </c>
    </row>
    <row r="93" spans="1:12" x14ac:dyDescent="0.25">
      <c r="A93" t="s">
        <v>66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20">
        <f>BO10/C10</f>
        <v>9.6635239251096558E-2</v>
      </c>
      <c r="BR10" s="20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20">
        <f t="shared" ref="BQ11:BQ22" si="2">BO11/C11</f>
        <v>-4.6312982427280783E-2</v>
      </c>
      <c r="BR11" s="20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20">
        <f t="shared" si="2"/>
        <v>-5.0357009343439382E-2</v>
      </c>
      <c r="BR12" s="20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20">
        <f t="shared" si="2"/>
        <v>-4.6213209077025137E-4</v>
      </c>
      <c r="BR13" s="20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20">
        <f t="shared" si="2"/>
        <v>9.7820775649290429E-3</v>
      </c>
      <c r="BR14" s="20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20">
        <f t="shared" si="2"/>
        <v>-3.9779356539486277E-2</v>
      </c>
      <c r="BR15" s="20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20">
        <f t="shared" si="2"/>
        <v>8.1265467521843843E-3</v>
      </c>
      <c r="BR16" s="20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20">
        <f t="shared" si="2"/>
        <v>7.255327259568292E-3</v>
      </c>
      <c r="BR17" s="20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20">
        <f t="shared" si="2"/>
        <v>1.319365085306945E-2</v>
      </c>
      <c r="BR18" s="20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20">
        <f t="shared" si="2"/>
        <v>9.9337026974784474E-3</v>
      </c>
      <c r="BR19" s="20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20">
        <f t="shared" si="2"/>
        <v>6.1743402145308501E-3</v>
      </c>
      <c r="BR20" s="20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20">
        <f t="shared" si="2"/>
        <v>0.13560470457557183</v>
      </c>
      <c r="BR21" s="20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20">
        <f t="shared" si="2"/>
        <v>0.1834042670317502</v>
      </c>
      <c r="BR22" s="20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F02901322F4949B12DADB26F832CC1" ma:contentTypeVersion="13" ma:contentTypeDescription="Create a new document." ma:contentTypeScope="" ma:versionID="7352ab07bf1dfe7148bca54d74374620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e00a8ced6b9a434945aca2bbf8bb510a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44019-BE8F-42EA-87F1-6062C5FD4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november 23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2023-11-01T11:43:40Z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